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Ojsfls01\庁内情報共有\経営企画G\経営総務G\14広報関係\HP関係\HP掲載原稿\R6経営分析比較表\"/>
    </mc:Choice>
  </mc:AlternateContent>
  <xr:revisionPtr revIDLastSave="0" documentId="8_{9BBEFDF1-17C8-4858-8D65-B3B13170D43E}" xr6:coauthVersionLast="47" xr6:coauthVersionMax="47" xr10:uidLastSave="{00000000-0000-0000-0000-000000000000}"/>
  <workbookProtection workbookAlgorithmName="SHA-512" workbookHashValue="7Acq7xfTAcHjhKoHYoPz5AyjDc3OYpQ1OSvUuHr3h563Mko0qP92X/iEzD7uo9frfN9HjhO84//mqSmf6RPiyw==" workbookSaltValue="OGBhY8y4ddk1X4EOc44Ro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G85" i="4"/>
  <c r="F85" i="4"/>
  <c r="E85" i="4"/>
  <c r="AL10" i="4"/>
  <c r="B10" i="4"/>
  <c r="AD8" i="4"/>
  <c r="I8" i="4"/>
  <c r="B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<sst xmlns="http://schemas.openxmlformats.org/spreadsheetml/2006/main" count="236" uniqueCount="115">
  <si>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</si>
  <si>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</si>
  <si>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</si>
  <si>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</si>
  <si>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</si>
  <si>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</si>
  <si>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</si>
  <si>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</si>
  <si>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</si>
  <si>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</si>
  <si>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</si>
  <si>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</si>
  <si>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</si>
  <si>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</si>
  <si>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</si>
  <si>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</si>
  <si>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</si>
  <si>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</si>
  <si>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</si>
  <si>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</si>
  <si>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</si>
  <si>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</si>
  <si>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</si>
  <si>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</si>
  <si>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</si>
  <si>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</si>
  <si>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</si>
  <si>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</si>
  <si>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</si>
  <si>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</si>
  <si>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</si>
  <si>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</si>
  <si>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</si>
  <si>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</si>
  <si>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</si>
  <si>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</si>
  <si>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</si>
  <si>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</si>
  <si>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</si>
  <si>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</si>
  <si>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</si>
  <si>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</si>
  <si>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</si>
  <si>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</si>
  <si>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</si>
  <si>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</si>
  <si>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</si>
  <si>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</si>
  <si>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</si>
  <si>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</si>
  <si>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</si>
  <si>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</si>
  <si>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</si>
  <si>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</si>
  <si>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</si>
  <si>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</si>
  <si>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</si>
  <si>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</si>
  <si>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</si>
  <si>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</si>
  <si>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</si>
  <si>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</si>
  <si>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</si>
  <si>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</si>
  <si>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</si>
  <si>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</si>
  <si>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</si>
  <si>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</si>
  <si>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</si>
  <si>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</si>
  <si>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</si>
  <si>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</si>
  <si>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</si>
  <si>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</si>
  <si>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</si>
  <si>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</si>
  <si>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</si>
  <si>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</si>
  <si>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</si>
  <si>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</si>
  <si>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</si>
  <si>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</si>
  <si>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</si>
  <si>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</si>
  <si>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</si>
  <si>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</si>
  <si>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</si>
  <si>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</si>
  <si>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</si>
  <si>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</si>
  <si>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</si>
  <si>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</si>
  <si>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</si>
  <si>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</si>
  <si>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</si>
  <si>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</si>
  <si>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大阪狭山市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</si>
  <si>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</si>
  <si>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</si>
  <si>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</si>
  <si>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</si>
  <si>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</si>
  <si>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</si>
  <si>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</si>
  <si>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</si>
  <si>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</si>
  <si>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</si>
  <si>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</si>
  <si>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</si>
  <si>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</si>
  <si>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</si>
  <si>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</si>
  <si>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①経常収支比率は、類似団体平均値に比べ低くなっていますが、100％を超えています。
　②累積欠損金は、計上していません。
　③流動比率は、100％以上が望ましいとされていますが、過去の下水道整備のために借り入れた企業債の償還額が大きいことから100％を下回っており、前年度と比較すると、現金預金残高が減少した結果、前年度より減少しています。
　④企業債残高対事業規模比率は、近年償還額より借入額が少なくなっているため、前年度より低下しています。
　⑤経費回収率は、前年度と比較すると下水道使用収入の増加と汚水処理費の減少により、経費回収率は増加しています。
　⑥汚水処理原価は、前年度より使用量が増加したこと、汚水処理に係る維持管理費用が減少したことにより1㎥あたりの汚水処理に要した費用が減少しています。
　⑦施設利用率は、単独処理場を設置していないため、当該値は計上していません。
　⑧水洗化率は、早期より下水道整備を始めたことから、類似団体平均値より高く、ほぼ市内全域で公共下水道を利用していただいています。</t>
    <rPh sb="144" eb="148">
      <t>ゲンキンヨキン</t>
    </rPh>
    <rPh sb="148" eb="150">
      <t>ザンダカ</t>
    </rPh>
    <rPh sb="163" eb="165">
      <t>ゲンショウ</t>
    </rPh>
    <rPh sb="250" eb="252">
      <t>ゾウカ</t>
    </rPh>
    <rPh sb="257" eb="258">
      <t>ヒ</t>
    </rPh>
    <rPh sb="259" eb="261">
      <t>ゲンショウ</t>
    </rPh>
    <rPh sb="271" eb="273">
      <t>ゾウカ</t>
    </rPh>
    <rPh sb="299" eb="301">
      <t>ゾウカ</t>
    </rPh>
    <rPh sb="320" eb="322">
      <t>ゲンショウ</t>
    </rPh>
    <rPh sb="346" eb="348">
      <t>ゲンショウ</t>
    </rPh>
    <phoneticPr fontId="4"/>
  </si>
  <si>
    <t>　①有形固定資産減価償却率は、減価償却の進行状況や資産の経過年数を知ることができる指標であり、数値が高いほど法定耐用年数に近い資産が多いことを示していますが、法定耐用年数に達する管渠が、まだ少ないことから類似団体平均値より低くなっています。
　②管渠老朽化率は、法定耐用年数を超えた管渠延長割合を示す指標で、令和元年度より耐用年数である50年を経過した管渠が発生したことにより類似団体平均より高くなっています。
　③管渠改善率は、当該年度に更新した管渠延長の割合を表した指標で、事業開始が古いことから順次更新を行っていますが、令和6年度は、類似団体平均より高い水準にありますが、急増する老朽化対策が課題となっています。</t>
    <phoneticPr fontId="4"/>
  </si>
  <si>
    <t>　本市の汚水整備事業については、ほぼ100％完了していますが、事業開始から相当年数が経っており、今後は管渠の更新事業が増加していくことが見込まれます。
　経常収支比率は100％程度で推移していますが、令和6年度の経費回収率は100％を下回っています。令和7年度には下水道使用料の改定を行い、使用料収入は一時的に増加しますが、既に水洗化率も高く、将来的には人口減少が見込まれることから、使用料収入の大幅な増加が見込めない状況です。
　こうした状況においても安定的な経営を継続していくため、令和6年3月に改定した経営戦略に基づき、更なる経営の改善に努めてまいります。　</t>
    <rPh sb="125" eb="127">
      <t>レイワ</t>
    </rPh>
    <rPh sb="128" eb="130">
      <t>ネンド</t>
    </rPh>
    <rPh sb="132" eb="135">
      <t>ゲスイドウ</t>
    </rPh>
    <rPh sb="135" eb="138">
      <t>シヨウリョウ</t>
    </rPh>
    <rPh sb="139" eb="141">
      <t>カイテイ</t>
    </rPh>
    <rPh sb="142" eb="143">
      <t>オコナ</t>
    </rPh>
    <rPh sb="172" eb="175">
      <t>ショウライテキ</t>
    </rPh>
    <rPh sb="177" eb="181">
      <t>ジンコウゲンショウ</t>
    </rPh>
    <rPh sb="182" eb="184">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</si>
</sst>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0.11</c:v>
                </c:pt>
                <c:pt idx="1">
                  <c:v>0.1</c:v>
                </c:pt>
                <c:pt idx="2">
                  <c:v>0.16</c:v>
                </c:pt>
                <c:pt idx="3">
                  <c:v>0.11</c:v>
                </c:pt>
                <c:pt idx="4">
                  <c:v>0.11</c:v>
                </c:pt>
              </c:numCache>
            </c:numRef>
          </c:val>
          <c:extLst>
            <c:ext xmlns:c16="http://schemas.microsoft.com/office/drawing/2014/chart" uri="{C3380CC4-5D6E-409C-BE32-E72D297353CC}">
              <c16:uniqueId val="{00000000-84A9-4C10-9F93-9F7E06951E7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84A9-4C10-9F93-9F7E06951E7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84-4A56-9DBD-65D2F95D92D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1684-4A56-9DBD-65D2F95D92D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97.15</c:v>
                </c:pt>
                <c:pt idx="1">
                  <c:v>97.14</c:v>
                </c:pt>
                <c:pt idx="2">
                  <c:v>97.13</c:v>
                </c:pt>
                <c:pt idx="3">
                  <c:v>97.12</c:v>
                </c:pt>
                <c:pt idx="4">
                  <c:v>97.11</c:v>
                </c:pt>
              </c:numCache>
            </c:numRef>
          </c:val>
          <c:extLst>
            <c:ext xmlns:c16="http://schemas.microsoft.com/office/drawing/2014/chart" uri="{C3380CC4-5D6E-409C-BE32-E72D297353CC}">
              <c16:uniqueId val="{00000000-00B6-4D6B-AD2F-689A1A24ED9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00B6-4D6B-AD2F-689A1A24ED9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100.68</c:v>
                </c:pt>
                <c:pt idx="1">
                  <c:v>101.36</c:v>
                </c:pt>
                <c:pt idx="2">
                  <c:v>103.27</c:v>
                </c:pt>
                <c:pt idx="3">
                  <c:v>100.73</c:v>
                </c:pt>
                <c:pt idx="4">
                  <c:v>103.68</c:v>
                </c:pt>
              </c:numCache>
            </c:numRef>
          </c:val>
          <c:extLst>
            <c:ext xmlns:c16="http://schemas.microsoft.com/office/drawing/2014/chart" uri="{C3380CC4-5D6E-409C-BE32-E72D297353CC}">
              <c16:uniqueId val="{00000000-06F5-47BF-8697-E5417FD2ED8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06F5-47BF-8697-E5417FD2ED8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17.71</c:v>
                </c:pt>
                <c:pt idx="1">
                  <c:v>20.7</c:v>
                </c:pt>
                <c:pt idx="2">
                  <c:v>23.83</c:v>
                </c:pt>
                <c:pt idx="3">
                  <c:v>26.7</c:v>
                </c:pt>
                <c:pt idx="4">
                  <c:v>29.54</c:v>
                </c:pt>
              </c:numCache>
            </c:numRef>
          </c:val>
          <c:extLst>
            <c:ext xmlns:c16="http://schemas.microsoft.com/office/drawing/2014/chart" uri="{C3380CC4-5D6E-409C-BE32-E72D297353CC}">
              <c16:uniqueId val="{00000000-F100-42B6-AB80-4A27A037164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F100-42B6-AB80-4A27A037164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16.059999999999999</c:v>
                </c:pt>
                <c:pt idx="1">
                  <c:v>16.38</c:v>
                </c:pt>
                <c:pt idx="2">
                  <c:v>16.350000000000001</c:v>
                </c:pt>
                <c:pt idx="3">
                  <c:v>17.25</c:v>
                </c:pt>
                <c:pt idx="4">
                  <c:v>17.84</c:v>
                </c:pt>
              </c:numCache>
            </c:numRef>
          </c:val>
          <c:extLst>
            <c:ext xmlns:c16="http://schemas.microsoft.com/office/drawing/2014/chart" uri="{C3380CC4-5D6E-409C-BE32-E72D297353CC}">
              <c16:uniqueId val="{00000000-173A-4691-A337-1F2E15C597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173A-4691-A337-1F2E15C597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A4-43F1-9725-10C0C941B8F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D0A4-43F1-9725-10C0C941B8F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62.33</c:v>
                </c:pt>
                <c:pt idx="1">
                  <c:v>66.430000000000007</c:v>
                </c:pt>
                <c:pt idx="2">
                  <c:v>65.33</c:v>
                </c:pt>
                <c:pt idx="3">
                  <c:v>70.86</c:v>
                </c:pt>
                <c:pt idx="4">
                  <c:v>67.33</c:v>
                </c:pt>
              </c:numCache>
            </c:numRef>
          </c:val>
          <c:extLst>
            <c:ext xmlns:c16="http://schemas.microsoft.com/office/drawing/2014/chart" uri="{C3380CC4-5D6E-409C-BE32-E72D297353CC}">
              <c16:uniqueId val="{00000000-A761-4309-9711-78228A4CDBE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A761-4309-9711-78228A4CDBE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621.85</c:v>
                </c:pt>
                <c:pt idx="1">
                  <c:v>546.07000000000005</c:v>
                </c:pt>
                <c:pt idx="2">
                  <c:v>509.64</c:v>
                </c:pt>
                <c:pt idx="3">
                  <c:v>464.19</c:v>
                </c:pt>
                <c:pt idx="4">
                  <c:v>417.37</c:v>
                </c:pt>
              </c:numCache>
            </c:numRef>
          </c:val>
          <c:extLst>
            <c:ext xmlns:c16="http://schemas.microsoft.com/office/drawing/2014/chart" uri="{C3380CC4-5D6E-409C-BE32-E72D297353CC}">
              <c16:uniqueId val="{00000000-0D0B-403C-8B47-020CBDBC8F8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0D0B-403C-8B47-020CBDBC8F8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92.49</c:v>
                </c:pt>
                <c:pt idx="1">
                  <c:v>95.11</c:v>
                </c:pt>
                <c:pt idx="2">
                  <c:v>94.05</c:v>
                </c:pt>
                <c:pt idx="3">
                  <c:v>89.53</c:v>
                </c:pt>
                <c:pt idx="4">
                  <c:v>90.99</c:v>
                </c:pt>
              </c:numCache>
            </c:numRef>
          </c:val>
          <c:extLst>
            <c:ext xmlns:c16="http://schemas.microsoft.com/office/drawing/2014/chart" uri="{C3380CC4-5D6E-409C-BE32-E72D297353CC}">
              <c16:uniqueId val="{00000000-4133-4F32-8087-F9ABEBE37B0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4133-4F32-8087-F9ABEBE37B0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137.43</c:v>
                </c:pt>
                <c:pt idx="1">
                  <c:v>140.63999999999999</c:v>
                </c:pt>
                <c:pt idx="2">
                  <c:v>142.38999999999999</c:v>
                </c:pt>
                <c:pt idx="3">
                  <c:v>150.58000000000001</c:v>
                </c:pt>
                <c:pt idx="4">
                  <c:v>149.19999999999999</c:v>
                </c:pt>
              </c:numCache>
            </c:numRef>
          </c:val>
          <c:extLst>
            <c:ext xmlns:c16="http://schemas.microsoft.com/office/drawing/2014/chart" uri="{C3380CC4-5D6E-409C-BE32-E72D297353CC}">
              <c16:uniqueId val="{00000000-83DF-46B2-88FF-5183B59DB2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83DF-46B2-88FF-5183B59DB2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21"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大阪府　大阪狭山市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Bc1</v>
      </c>
      <c r="X8" s="34"/>
      <c r="Y8" s="34"/>
      <c r="Z8" s="34"/>
      <c r="AA8" s="34"/>
      <c r="AB8" s="34"/>
      <c r="AC8" s="34"/>
      <c r="AD8" s="35" t="str">
        <f>データ!$M$6</f>
        <v>非設置</v>
      </c>
      <c r="AE8" s="35"/>
      <c r="AF8" s="35"/>
      <c r="AG8" s="35"/>
      <c r="AH8" s="35"/>
      <c r="AI8" s="35"/>
      <c r="AJ8" s="35"/>
      <c r="AK8" s="3"/>
      <c r="AL8" s="36">
        <f>データ!S6</f>
        <v>57746</v>
      </c>
      <c r="AM8" s="36"/>
      <c r="AN8" s="36"/>
      <c r="AO8" s="36"/>
      <c r="AP8" s="36"/>
      <c r="AQ8" s="36"/>
      <c r="AR8" s="36"/>
      <c r="AS8" s="36"/>
      <c r="AT8" s="37">
        <f>データ!T6</f>
        <v>11.92</v>
      </c>
      <c r="AU8" s="37"/>
      <c r="AV8" s="37"/>
      <c r="AW8" s="37"/>
      <c r="AX8" s="37"/>
      <c r="AY8" s="37"/>
      <c r="AZ8" s="37"/>
      <c r="BA8" s="37"/>
      <c r="BB8" s="37">
        <f>データ!U6</f>
        <v>4844.46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76.12</v>
      </c>
      <c r="J10" s="37"/>
      <c r="K10" s="37"/>
      <c r="L10" s="37"/>
      <c r="M10" s="37"/>
      <c r="N10" s="37"/>
      <c r="O10" s="37"/>
      <c r="P10" s="37">
        <f>データ!P6</f>
        <v>99.99</v>
      </c>
      <c r="Q10" s="37"/>
      <c r="R10" s="37"/>
      <c r="S10" s="37"/>
      <c r="T10" s="37"/>
      <c r="U10" s="37"/>
      <c r="V10" s="37"/>
      <c r="W10" s="37">
        <f>データ!Q6</f>
        <v>88.69</v>
      </c>
      <c r="X10" s="37"/>
      <c r="Y10" s="37"/>
      <c r="Z10" s="37"/>
      <c r="AA10" s="37"/>
      <c r="AB10" s="37"/>
      <c r="AC10" s="37"/>
      <c r="AD10" s="36">
        <f>データ!R6</f>
        <v>2222</v>
      </c>
      <c r="AE10" s="36"/>
      <c r="AF10" s="36"/>
      <c r="AG10" s="36"/>
      <c r="AH10" s="36"/>
      <c r="AI10" s="36"/>
      <c r="AJ10" s="36"/>
      <c r="AK10" s="2"/>
      <c r="AL10" s="36">
        <f>データ!V6</f>
        <v>57548</v>
      </c>
      <c r="AM10" s="36"/>
      <c r="AN10" s="36"/>
      <c r="AO10" s="36"/>
      <c r="AP10" s="36"/>
      <c r="AQ10" s="36"/>
      <c r="AR10" s="36"/>
      <c r="AS10" s="36"/>
      <c r="AT10" s="37">
        <f>データ!W6</f>
        <v>8.8000000000000007</v>
      </c>
      <c r="AU10" s="37"/>
      <c r="AV10" s="37"/>
      <c r="AW10" s="37"/>
      <c r="AX10" s="37"/>
      <c r="AY10" s="37"/>
      <c r="AZ10" s="37"/>
      <c r="BA10" s="37"/>
      <c r="BB10" s="37">
        <f>データ!X6</f>
        <v>6539.55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4"/>
      <c r="BN60" s="74"/>
      <c r="BO60" s="74"/>
      <c r="BP60" s="74"/>
      <c r="BQ60" s="74"/>
      <c r="BR60" s="74"/>
      <c r="BS60" s="74"/>
      <c r="BT60" s="74"/>
      <c r="BU60" s="74"/>
      <c r="BV60" s="74"/>
      <c r="BW60" s="74"/>
      <c r="BX60" s="74"/>
      <c r="BY60" s="74"/>
      <c r="BZ60" s="75"/>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I6/EOgFt/1fun1X9Qqe+6MacX/LdPz9L4kqP+F+6r86lxXR4aaImyvwzQnT+jGWNm57CCV36aXrmywEFxOHbA==" saltValue="GMsPMuKTSBP2ZU39zvyXv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272311</v>
      </c>
      <c r="D6" s="19">
        <f t="shared" si="3"/>
        <v>46</v>
      </c>
      <c r="E6" s="19">
        <f t="shared" si="3"/>
        <v>17</v>
      </c>
      <c r="F6" s="19">
        <f t="shared" si="3"/>
        <v>1</v>
      </c>
      <c r="G6" s="19">
        <f t="shared" si="3"/>
        <v>0</v>
      </c>
      <c r="H6" s="19" t="str">
        <f t="shared" si="3"/>
        <v>大阪府　大阪狭山市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76.12</v>
      </c>
      <c r="P6" s="20">
        <f t="shared" si="3"/>
        <v>99.99</v>
      </c>
      <c r="Q6" s="20">
        <f t="shared" si="3"/>
        <v>88.69</v>
      </c>
      <c r="R6" s="20">
        <f t="shared" si="3"/>
        <v>2222</v>
      </c>
      <c r="S6" s="20">
        <f t="shared" si="3"/>
        <v>57746</v>
      </c>
      <c r="T6" s="20">
        <f t="shared" si="3"/>
        <v>11.92</v>
      </c>
      <c r="U6" s="20">
        <f t="shared" si="3"/>
        <v>4844.46</v>
      </c>
      <c r="V6" s="20">
        <f t="shared" si="3"/>
        <v>57548</v>
      </c>
      <c r="W6" s="20">
        <f t="shared" si="3"/>
        <v>8.8000000000000007</v>
      </c>
      <c r="X6" s="20">
        <f t="shared" si="3"/>
        <v>6539.55</v>
      </c>
      <c r="Y6" s="21">
        <f>IF(Y7="",NA(),Y7)</f>
        <v>100.68</v>
      </c>
      <c r="Z6" s="21">
        <f t="shared" ref="Z6:AH6" si="4">IF(Z7="",NA(),Z7)</f>
        <v>101.36</v>
      </c>
      <c r="AA6" s="21">
        <f t="shared" si="4"/>
        <v>103.27</v>
      </c>
      <c r="AB6" s="21">
        <f t="shared" si="4"/>
        <v>100.73</v>
      </c>
      <c r="AC6" s="21">
        <f t="shared" si="4"/>
        <v>103.68</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62.33</v>
      </c>
      <c r="AV6" s="21">
        <f t="shared" ref="AV6:BD6" si="6">IF(AV7="",NA(),AV7)</f>
        <v>66.430000000000007</v>
      </c>
      <c r="AW6" s="21">
        <f t="shared" si="6"/>
        <v>65.33</v>
      </c>
      <c r="AX6" s="21">
        <f t="shared" si="6"/>
        <v>70.86</v>
      </c>
      <c r="AY6" s="21">
        <f t="shared" si="6"/>
        <v>67.33</v>
      </c>
      <c r="AZ6" s="21">
        <f t="shared" si="6"/>
        <v>67.86</v>
      </c>
      <c r="BA6" s="21">
        <f t="shared" si="6"/>
        <v>72.92</v>
      </c>
      <c r="BB6" s="21">
        <f t="shared" si="6"/>
        <v>81.19</v>
      </c>
      <c r="BC6" s="21">
        <f t="shared" si="6"/>
        <v>85.86</v>
      </c>
      <c r="BD6" s="21">
        <f t="shared" si="6"/>
        <v>94.74</v>
      </c>
      <c r="BE6" s="20" t="str">
        <f>IF(BE7="","",IF(BE7="-","【-】","【"&amp;SUBSTITUTE(TEXT(BE7,"#,##0.00"),"-","△")&amp;"】"))</f>
        <v>【82.75】</v>
      </c>
      <c r="BF6" s="21">
        <f>IF(BF7="",NA(),BF7)</f>
        <v>621.85</v>
      </c>
      <c r="BG6" s="21">
        <f t="shared" ref="BG6:BO6" si="7">IF(BG7="",NA(),BG7)</f>
        <v>546.07000000000005</v>
      </c>
      <c r="BH6" s="21">
        <f t="shared" si="7"/>
        <v>509.64</v>
      </c>
      <c r="BI6" s="21">
        <f t="shared" si="7"/>
        <v>464.19</v>
      </c>
      <c r="BJ6" s="21">
        <f t="shared" si="7"/>
        <v>417.37</v>
      </c>
      <c r="BK6" s="21">
        <f t="shared" si="7"/>
        <v>709.4</v>
      </c>
      <c r="BL6" s="21">
        <f t="shared" si="7"/>
        <v>734.47</v>
      </c>
      <c r="BM6" s="21">
        <f t="shared" si="7"/>
        <v>720.89</v>
      </c>
      <c r="BN6" s="21">
        <f t="shared" si="7"/>
        <v>676.93</v>
      </c>
      <c r="BO6" s="21">
        <f t="shared" si="7"/>
        <v>635.88</v>
      </c>
      <c r="BP6" s="20" t="str">
        <f>IF(BP7="","",IF(BP7="-","【-】","【"&amp;SUBSTITUTE(TEXT(BP7,"#,##0.00"),"-","△")&amp;"】"))</f>
        <v>【602.56】</v>
      </c>
      <c r="BQ6" s="21">
        <f>IF(BQ7="",NA(),BQ7)</f>
        <v>92.49</v>
      </c>
      <c r="BR6" s="21">
        <f t="shared" ref="BR6:BZ6" si="8">IF(BR7="",NA(),BR7)</f>
        <v>95.11</v>
      </c>
      <c r="BS6" s="21">
        <f t="shared" si="8"/>
        <v>94.05</v>
      </c>
      <c r="BT6" s="21">
        <f t="shared" si="8"/>
        <v>89.53</v>
      </c>
      <c r="BU6" s="21">
        <f t="shared" si="8"/>
        <v>90.99</v>
      </c>
      <c r="BV6" s="21">
        <f t="shared" si="8"/>
        <v>91.14</v>
      </c>
      <c r="BW6" s="21">
        <f t="shared" si="8"/>
        <v>90.69</v>
      </c>
      <c r="BX6" s="21">
        <f t="shared" si="8"/>
        <v>90.5</v>
      </c>
      <c r="BY6" s="21">
        <f t="shared" si="8"/>
        <v>92.66</v>
      </c>
      <c r="BZ6" s="21">
        <f t="shared" si="8"/>
        <v>93.49</v>
      </c>
      <c r="CA6" s="20" t="str">
        <f>IF(CA7="","",IF(CA7="-","【-】","【"&amp;SUBSTITUTE(TEXT(CA7,"#,##0.00"),"-","△")&amp;"】"))</f>
        <v>【97.94】</v>
      </c>
      <c r="CB6" s="21">
        <f>IF(CB7="",NA(),CB7)</f>
        <v>137.43</v>
      </c>
      <c r="CC6" s="21">
        <f t="shared" ref="CC6:CK6" si="9">IF(CC7="",NA(),CC7)</f>
        <v>140.63999999999999</v>
      </c>
      <c r="CD6" s="21">
        <f t="shared" si="9"/>
        <v>142.38999999999999</v>
      </c>
      <c r="CE6" s="21">
        <f t="shared" si="9"/>
        <v>150.58000000000001</v>
      </c>
      <c r="CF6" s="21">
        <f t="shared" si="9"/>
        <v>149.19999999999999</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97.15</v>
      </c>
      <c r="CY6" s="21">
        <f t="shared" ref="CY6:DG6" si="11">IF(CY7="",NA(),CY7)</f>
        <v>97.14</v>
      </c>
      <c r="CZ6" s="21">
        <f t="shared" si="11"/>
        <v>97.13</v>
      </c>
      <c r="DA6" s="21">
        <f t="shared" si="11"/>
        <v>97.12</v>
      </c>
      <c r="DB6" s="21">
        <f t="shared" si="11"/>
        <v>97.11</v>
      </c>
      <c r="DC6" s="21">
        <f t="shared" si="11"/>
        <v>94.17</v>
      </c>
      <c r="DD6" s="21">
        <f t="shared" si="11"/>
        <v>94.27</v>
      </c>
      <c r="DE6" s="21">
        <f t="shared" si="11"/>
        <v>94.46</v>
      </c>
      <c r="DF6" s="21">
        <f t="shared" si="11"/>
        <v>94.37</v>
      </c>
      <c r="DG6" s="21">
        <f t="shared" si="11"/>
        <v>94.61</v>
      </c>
      <c r="DH6" s="20" t="str">
        <f>IF(DH7="","",IF(DH7="-","【-】","【"&amp;SUBSTITUTE(TEXT(DH7,"#,##0.00"),"-","△")&amp;"】"))</f>
        <v>【96.00】</v>
      </c>
      <c r="DI6" s="21">
        <f>IF(DI7="",NA(),DI7)</f>
        <v>17.71</v>
      </c>
      <c r="DJ6" s="21">
        <f t="shared" ref="DJ6:DR6" si="12">IF(DJ7="",NA(),DJ7)</f>
        <v>20.7</v>
      </c>
      <c r="DK6" s="21">
        <f t="shared" si="12"/>
        <v>23.83</v>
      </c>
      <c r="DL6" s="21">
        <f t="shared" si="12"/>
        <v>26.7</v>
      </c>
      <c r="DM6" s="21">
        <f t="shared" si="12"/>
        <v>29.54</v>
      </c>
      <c r="DN6" s="21">
        <f t="shared" si="12"/>
        <v>23.25</v>
      </c>
      <c r="DO6" s="21">
        <f t="shared" si="12"/>
        <v>25.2</v>
      </c>
      <c r="DP6" s="21">
        <f t="shared" si="12"/>
        <v>27.42</v>
      </c>
      <c r="DQ6" s="21">
        <f t="shared" si="12"/>
        <v>30.01</v>
      </c>
      <c r="DR6" s="21">
        <f t="shared" si="12"/>
        <v>32.229999999999997</v>
      </c>
      <c r="DS6" s="20" t="str">
        <f>IF(DS7="","",IF(DS7="-","【-】","【"&amp;SUBSTITUTE(TEXT(DS7,"#,##0.00"),"-","△")&amp;"】"))</f>
        <v>【42.20】</v>
      </c>
      <c r="DT6" s="21">
        <f>IF(DT7="",NA(),DT7)</f>
        <v>16.059999999999999</v>
      </c>
      <c r="DU6" s="21">
        <f t="shared" ref="DU6:EC6" si="13">IF(DU7="",NA(),DU7)</f>
        <v>16.38</v>
      </c>
      <c r="DV6" s="21">
        <f t="shared" si="13"/>
        <v>16.350000000000001</v>
      </c>
      <c r="DW6" s="21">
        <f t="shared" si="13"/>
        <v>17.25</v>
      </c>
      <c r="DX6" s="21">
        <f t="shared" si="13"/>
        <v>17.84</v>
      </c>
      <c r="DY6" s="21">
        <f t="shared" si="13"/>
        <v>1.06</v>
      </c>
      <c r="DZ6" s="21">
        <f t="shared" si="13"/>
        <v>2.02</v>
      </c>
      <c r="EA6" s="21">
        <f t="shared" si="13"/>
        <v>2.67</v>
      </c>
      <c r="EB6" s="21">
        <f t="shared" si="13"/>
        <v>3.43</v>
      </c>
      <c r="EC6" s="21">
        <f t="shared" si="13"/>
        <v>4.25</v>
      </c>
      <c r="ED6" s="20" t="str">
        <f>IF(ED7="","",IF(ED7="-","【-】","【"&amp;SUBSTITUTE(TEXT(ED7,"#,##0.00"),"-","△")&amp;"】"))</f>
        <v>【9.46】</v>
      </c>
      <c r="EE6" s="21">
        <f>IF(EE7="",NA(),EE7)</f>
        <v>0.11</v>
      </c>
      <c r="EF6" s="21">
        <f t="shared" ref="EF6:EN6" si="14">IF(EF7="",NA(),EF7)</f>
        <v>0.1</v>
      </c>
      <c r="EG6" s="21">
        <f t="shared" si="14"/>
        <v>0.16</v>
      </c>
      <c r="EH6" s="21">
        <f t="shared" si="14"/>
        <v>0.11</v>
      </c>
      <c r="EI6" s="21">
        <f t="shared" si="14"/>
        <v>0.11</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272311</v>
      </c>
      <c r="D7" s="23">
        <v>46</v>
      </c>
      <c r="E7" s="23">
        <v>17</v>
      </c>
      <c r="F7" s="23">
        <v>1</v>
      </c>
      <c r="G7" s="23">
        <v>0</v>
      </c>
      <c r="H7" s="23" t="s">
        <v>96</v>
      </c>
      <c r="I7" s="23" t="s">
        <v>97</v>
      </c>
      <c r="J7" s="23" t="s">
        <v>98</v>
      </c>
      <c r="K7" s="23" t="s">
        <v>99</v>
      </c>
      <c r="L7" s="23" t="s">
        <v>100</v>
      </c>
      <c r="M7" s="23" t="s">
        <v>101</v>
      </c>
      <c r="N7" s="24" t="s">
        <v>102</v>
      </c>
      <c r="O7" s="24">
        <v>76.12</v>
      </c>
      <c r="P7" s="24">
        <v>99.99</v>
      </c>
      <c r="Q7" s="24">
        <v>88.69</v>
      </c>
      <c r="R7" s="24">
        <v>2222</v>
      </c>
      <c r="S7" s="24">
        <v>57746</v>
      </c>
      <c r="T7" s="24">
        <v>11.92</v>
      </c>
      <c r="U7" s="24">
        <v>4844.46</v>
      </c>
      <c r="V7" s="24">
        <v>57548</v>
      </c>
      <c r="W7" s="24">
        <v>8.8000000000000007</v>
      </c>
      <c r="X7" s="24">
        <v>6539.55</v>
      </c>
      <c r="Y7" s="24">
        <v>100.68</v>
      </c>
      <c r="Z7" s="24">
        <v>101.36</v>
      </c>
      <c r="AA7" s="24">
        <v>103.27</v>
      </c>
      <c r="AB7" s="24">
        <v>100.73</v>
      </c>
      <c r="AC7" s="24">
        <v>103.68</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62.33</v>
      </c>
      <c r="AV7" s="24">
        <v>66.430000000000007</v>
      </c>
      <c r="AW7" s="24">
        <v>65.33</v>
      </c>
      <c r="AX7" s="24">
        <v>70.86</v>
      </c>
      <c r="AY7" s="24">
        <v>67.33</v>
      </c>
      <c r="AZ7" s="24">
        <v>67.86</v>
      </c>
      <c r="BA7" s="24">
        <v>72.92</v>
      </c>
      <c r="BB7" s="24">
        <v>81.19</v>
      </c>
      <c r="BC7" s="24">
        <v>85.86</v>
      </c>
      <c r="BD7" s="24">
        <v>94.74</v>
      </c>
      <c r="BE7" s="24">
        <v>82.75</v>
      </c>
      <c r="BF7" s="24">
        <v>621.85</v>
      </c>
      <c r="BG7" s="24">
        <v>546.07000000000005</v>
      </c>
      <c r="BH7" s="24">
        <v>509.64</v>
      </c>
      <c r="BI7" s="24">
        <v>464.19</v>
      </c>
      <c r="BJ7" s="24">
        <v>417.37</v>
      </c>
      <c r="BK7" s="24">
        <v>709.4</v>
      </c>
      <c r="BL7" s="24">
        <v>734.47</v>
      </c>
      <c r="BM7" s="24">
        <v>720.89</v>
      </c>
      <c r="BN7" s="24">
        <v>676.93</v>
      </c>
      <c r="BO7" s="24">
        <v>635.88</v>
      </c>
      <c r="BP7" s="24">
        <v>602.55999999999995</v>
      </c>
      <c r="BQ7" s="24">
        <v>92.49</v>
      </c>
      <c r="BR7" s="24">
        <v>95.11</v>
      </c>
      <c r="BS7" s="24">
        <v>94.05</v>
      </c>
      <c r="BT7" s="24">
        <v>89.53</v>
      </c>
      <c r="BU7" s="24">
        <v>90.99</v>
      </c>
      <c r="BV7" s="24">
        <v>91.14</v>
      </c>
      <c r="BW7" s="24">
        <v>90.69</v>
      </c>
      <c r="BX7" s="24">
        <v>90.5</v>
      </c>
      <c r="BY7" s="24">
        <v>92.66</v>
      </c>
      <c r="BZ7" s="24">
        <v>93.49</v>
      </c>
      <c r="CA7" s="24">
        <v>97.94</v>
      </c>
      <c r="CB7" s="24">
        <v>137.43</v>
      </c>
      <c r="CC7" s="24">
        <v>140.63999999999999</v>
      </c>
      <c r="CD7" s="24">
        <v>142.38999999999999</v>
      </c>
      <c r="CE7" s="24">
        <v>150.58000000000001</v>
      </c>
      <c r="CF7" s="24">
        <v>149.19999999999999</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97.15</v>
      </c>
      <c r="CY7" s="24">
        <v>97.14</v>
      </c>
      <c r="CZ7" s="24">
        <v>97.13</v>
      </c>
      <c r="DA7" s="24">
        <v>97.12</v>
      </c>
      <c r="DB7" s="24">
        <v>97.11</v>
      </c>
      <c r="DC7" s="24">
        <v>94.17</v>
      </c>
      <c r="DD7" s="24">
        <v>94.27</v>
      </c>
      <c r="DE7" s="24">
        <v>94.46</v>
      </c>
      <c r="DF7" s="24">
        <v>94.37</v>
      </c>
      <c r="DG7" s="24">
        <v>94.61</v>
      </c>
      <c r="DH7" s="24">
        <v>96</v>
      </c>
      <c r="DI7" s="24">
        <v>17.71</v>
      </c>
      <c r="DJ7" s="24">
        <v>20.7</v>
      </c>
      <c r="DK7" s="24">
        <v>23.83</v>
      </c>
      <c r="DL7" s="24">
        <v>26.7</v>
      </c>
      <c r="DM7" s="24">
        <v>29.54</v>
      </c>
      <c r="DN7" s="24">
        <v>23.25</v>
      </c>
      <c r="DO7" s="24">
        <v>25.2</v>
      </c>
      <c r="DP7" s="24">
        <v>27.42</v>
      </c>
      <c r="DQ7" s="24">
        <v>30.01</v>
      </c>
      <c r="DR7" s="24">
        <v>32.229999999999997</v>
      </c>
      <c r="DS7" s="24">
        <v>42.2</v>
      </c>
      <c r="DT7" s="24">
        <v>16.059999999999999</v>
      </c>
      <c r="DU7" s="24">
        <v>16.38</v>
      </c>
      <c r="DV7" s="24">
        <v>16.350000000000001</v>
      </c>
      <c r="DW7" s="24">
        <v>17.25</v>
      </c>
      <c r="DX7" s="24">
        <v>17.84</v>
      </c>
      <c r="DY7" s="24">
        <v>1.06</v>
      </c>
      <c r="DZ7" s="24">
        <v>2.02</v>
      </c>
      <c r="EA7" s="24">
        <v>2.67</v>
      </c>
      <c r="EB7" s="24">
        <v>3.43</v>
      </c>
      <c r="EC7" s="24">
        <v>4.25</v>
      </c>
      <c r="ED7" s="24">
        <v>9.4600000000000009</v>
      </c>
      <c r="EE7" s="24">
        <v>0.11</v>
      </c>
      <c r="EF7" s="24">
        <v>0.1</v>
      </c>
      <c r="EG7" s="24">
        <v>0.16</v>
      </c>
      <c r="EH7" s="24">
        <v>0.11</v>
      </c>
      <c r="EI7" s="24">
        <v>0.11</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oj001780@adjd.city.osakasayama.osaka.jp</cp:lastModifiedBy>
  <cp:lastPrinted>2026-01-19T04:01:29Z</cp:lastPrinted>
  <dcterms:created xsi:type="dcterms:W3CDTF">2025-12-23T06:03:10Z</dcterms:created>
  <dcterms:modified xsi:type="dcterms:W3CDTF">2026-03-09T00:48:39Z</dcterms:modified>
  <cp:category/>
</cp:coreProperties>
</file>