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C66483B0-0524-4A38-B4CD-1B6E01942471}"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P88" i="12"/>
  <c r="AU88" i="12"/>
  <c r="AF88" i="12"/>
  <c r="AU63" i="12" l="1"/>
  <c r="AP63" i="12"/>
  <c r="AA30" i="12" l="1"/>
  <c r="AA29" i="12"/>
  <c r="AA28" i="12"/>
  <c r="AA23" i="12"/>
  <c r="AP23" i="12" l="1"/>
  <c r="AA7" i="12"/>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<sst xmlns="http://schemas.openxmlformats.org/spreadsheetml/2006/main" count="1080" uniqueCount="556">
  <si>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</si>
  <si>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</si>
  <si>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</si>
  <si>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</si>
  <si>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</si>
  <si>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</si>
  <si>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</si>
  <si>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</si>
  <si>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</si>
  <si>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</si>
  <si>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</si>
  <si>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</si>
  <si>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</si>
  <si>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</si>
  <si>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</si>
  <si>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</si>
  <si>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</si>
  <si>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</si>
  <si>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</si>
  <si>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</si>
  <si>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</si>
  <si>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</si>
  <si>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</si>
  <si>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</si>
  <si>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</si>
  <si>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</si>
  <si>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</si>
  <si>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</si>
  <si>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</si>
  <si>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</si>
  <si>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</si>
  <si>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</si>
  <si>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</si>
  <si>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</si>
  <si>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</si>
  <si>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</si>
  <si>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</si>
  <si>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</si>
  <si>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</si>
  <si>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</si>
  <si>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</si>
  <si>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</si>
  <si>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</si>
  <si>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</si>
  <si>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</si>
  <si>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</si>
  <si>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</si>
  <si>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</si>
  <si>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</si>
  <si>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</si>
  <si>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</si>
  <si>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</si>
  <si>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</si>
  <si>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</si>
  <si>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</si>
  <si>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</si>
  <si>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</si>
  <si>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</si>
  <si>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</si>
  <si>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</si>
  <si>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</si>
  <si>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</si>
  <si>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</si>
  <si>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</si>
  <si>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</si>
  <si>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</si>
  <si>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</si>
  <si>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</si>
  <si>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</si>
  <si>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</si>
  <si>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</si>
  <si>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</si>
  <si>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</si>
  <si>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</si>
  <si>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</si>
  <si>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</si>
  <si>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</si>
  <si>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</si>
  <si>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</si>
  <si>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</si>
  <si>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</si>
  <si>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</si>
  <si>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</si>
  <si>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</si>
  <si>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</si>
  <si>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</si>
  <si>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</si>
  <si>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</si>
  <si>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</si>
  <si>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</si>
  <si>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</si>
  <si>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</si>
  <si>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</si>
  <si>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</si>
  <si>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大阪狭山市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</si>
  <si>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</si>
  <si>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</si>
  <si>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</si>
  <si>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</si>
  <si>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</si>
  <si>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</si>
  <si>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</si>
  <si>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</si>
  <si>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</si>
  <si>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</si>
  <si>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</si>
  <si>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</si>
  <si>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</si>
  <si>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</si>
  <si>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</si>
  <si>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</si>
  <si>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</si>
  <si>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</si>
  <si>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</si>
  <si>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</si>
  <si>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</si>
  <si>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</si>
  <si>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</si>
  <si>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</si>
  <si>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</si>
  <si>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</si>
  <si>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</si>
  <si>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</si>
  <si>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</si>
  <si>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</si>
  <si>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</si>
  <si>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</si>
  <si>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</si>
  <si>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</si>
  <si>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</si>
  <si>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</si>
  <si>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</si>
  <si>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</si>
  <si>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</si>
  <si>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</si>
  <si>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</si>
  <si>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</si>
  <si>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</si>
  <si>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</si>
  <si>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</si>
  <si>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</si>
  <si>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</si>
  <si>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</si>
  <si>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</si>
  <si>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</si>
  <si>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</si>
  <si>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</si>
  <si>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</si>
  <si>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</si>
  <si>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</si>
  <si>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</si>
  <si>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</si>
  <si>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</si>
  <si>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</si>
  <si>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</si>
  <si>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</si>
  <si>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</si>
  <si>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</si>
  <si>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</si>
  <si>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</si>
  <si>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</si>
  <si>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</si>
  <si>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</si>
  <si>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</si>
  <si>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</si>
  <si>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</si>
  <si>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</si>
  <si>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</si>
  <si>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</si>
  <si>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</si>
  <si>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</si>
  <si>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</si>
  <si>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</si>
  <si>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</si>
  <si>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</si>
  <si>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</si>
  <si>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</si>
  <si>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</si>
  <si>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</si>
  <si>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</si>
  <si>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</si>
  <si>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</si>
  <si>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</si>
  <si>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</si>
  <si>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</si>
  <si>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</si>
  <si>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</si>
  <si>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</si>
  <si>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</si>
  <si>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</si>
  <si>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</si>
  <si>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</si>
  <si>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</si>
  <si>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</si>
  <si>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</si>
  <si>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</si>
  <si>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</si>
  <si>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</si>
  <si>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</si>
  <si>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</si>
  <si>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</si>
  <si>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</si>
  <si>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</si>
  <si>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大阪府大阪狭山市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</si>
  <si>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</si>
  <si>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</si>
  <si>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</si>
  <si>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</si>
  <si>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</si>
  <si>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</si>
  <si>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</si>
  <si>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</si>
  <si>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</si>
  <si>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</si>
  <si>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</si>
  <si>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</si>
  <si>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</si>
  <si>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</si>
  <si>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</si>
  <si>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</si>
  <si>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</si>
  <si>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</si>
  <si>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</si>
  <si>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</si>
  <si>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</si>
  <si>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</si>
  <si>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</si>
  <si>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</si>
  <si>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</si>
  <si>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</si>
  <si>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</si>
  <si>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</si>
  <si>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</si>
  <si>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</si>
  <si>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</si>
  <si>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</si>
  <si>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</si>
  <si>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</si>
  <si>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</si>
  <si>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</si>
  <si>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</si>
  <si>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</si>
  <si>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</si>
  <si>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</si>
  <si>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</si>
  <si>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</si>
  <si>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</si>
  <si>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</si>
  <si>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</si>
  <si>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</si>
  <si>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</si>
  <si>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</si>
  <si>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</si>
  <si>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</si>
  <si>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</si>
  <si>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</si>
  <si>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</si>
  <si>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</si>
  <si>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</si>
  <si>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</si>
  <si>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</si>
  <si>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</si>
  <si>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</si>
  <si>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</si>
  <si>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</si>
  <si>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</si>
  <si>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</si>
  <si>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</si>
  <si>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</si>
  <si>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</si>
  <si>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</si>
  <si>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</si>
  <si>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</si>
  <si>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</si>
  <si>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</si>
  <si>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</si>
  <si>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</si>
  <si>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</si>
  <si>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</si>
  <si>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</si>
  <si>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</si>
  <si>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</si>
  <si>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</si>
  <si>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</si>
  <si>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</si>
  <si>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</si>
  <si>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</si>
  <si>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</si>
  <si>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</si>
  <si>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</si>
  <si>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</si>
  <si>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</si>
  <si>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</si>
  <si>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</si>
  <si>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</si>
  <si>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</si>
  <si>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</si>
  <si>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</si>
  <si>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</si>
  <si>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</si>
  <si>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</si>
  <si>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</si>
  <si>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</si>
  <si>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</si>
  <si>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</si>
  <si>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</si>
  <si>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</si>
  <si>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</si>
  <si>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</si>
  <si>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</si>
  <si>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</si>
  <si>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</si>
  <si>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</si>
  <si>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</si>
  <si>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</si>
  <si>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</si>
  <si>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</si>
  <si>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</si>
  <si>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</si>
  <si>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</si>
  <si>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</si>
  <si>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</si>
  <si>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</si>
  <si>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</si>
  <si>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</si>
  <si>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</si>
  <si>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</si>
  <si>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</si>
  <si>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</si>
  <si>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</si>
  <si>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</si>
  <si>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</si>
  <si>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</si>
  <si>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</si>
  <si>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</si>
  <si>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</si>
  <si>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</si>
  <si>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</si>
  <si>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</si>
  <si>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</si>
  <si>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</si>
  <si>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</si>
  <si>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</si>
  <si>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</si>
  <si>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</si>
  <si>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</si>
  <si>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</si>
  <si>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</si>
  <si>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</si>
  <si>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</si>
  <si>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</si>
  <si>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</si>
  <si>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</si>
  <si>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</si>
  <si>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大阪府大阪狭山市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</si>
  <si>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</si>
  <si>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</si>
  <si>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</si>
  <si>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</si>
  <si>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</si>
  <si>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</si>
  <si>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</si>
  <si>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</si>
  <si>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</si>
  <si>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</si>
  <si>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</si>
  <si>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</si>
  <si>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</si>
  <si>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</si>
  <si>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</si>
  <si>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</si>
  <si>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</si>
  <si>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</si>
  <si>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</si>
  <si>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</si>
  <si>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</si>
  <si>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</si>
  <si>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</si>
  <si>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</si>
  <si>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</si>
  <si>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</si>
  <si>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</si>
  <si>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</si>
  <si>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</si>
  <si>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</si>
  <si>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</si>
  <si>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</si>
  <si>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</si>
  <si>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</si>
  <si>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</si>
  <si>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</si>
  <si>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</si>
  <si>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</si>
  <si>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</si>
  <si>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</si>
  <si>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</si>
  <si>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</si>
  <si>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</si>
  <si>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</si>
  <si>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</si>
  <si>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</si>
  <si>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</si>
  <si>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</si>
  <si>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</si>
  <si>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</si>
  <si>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</si>
  <si>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</si>
  <si>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</si>
  <si>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</si>
  <si>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</si>
  <si>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</si>
  <si>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</si>
  <si>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</si>
  <si>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</si>
  <si>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</si>
  <si>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</si>
  <si>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</si>
  <si>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</si>
  <si>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</si>
  <si>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</si>
  <si>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</si>
  <si>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</si>
  <si>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</si>
  <si>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</si>
  <si>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</si>
  <si>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</si>
  <si>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</si>
  <si>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</si>
  <si>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</si>
  <si>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</si>
  <si>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</si>
  <si>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</si>
  <si>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</si>
  <si>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</si>
  <si>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</si>
  <si>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</si>
  <si>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</si>
  <si>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</si>
  <si>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</si>
  <si>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</si>
  <si>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</si>
  <si>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</si>
  <si>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</si>
  <si>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</si>
  <si>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</si>
  <si>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</si>
  <si>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</si>
  <si>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</si>
  <si>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</si>
  <si>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</si>
  <si>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</si>
  <si>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</si>
  <si>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</si>
  <si>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</si>
  <si>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</si>
  <si>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</si>
  <si>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</si>
  <si>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</si>
  <si>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</si>
  <si>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</si>
  <si>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</si>
  <si>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</si>
  <si>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</si>
  <si>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</si>
  <si>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</si>
  <si>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</si>
  <si>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</si>
  <si>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</si>
  <si>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</si>
  <si>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</si>
  <si>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</si>
  <si>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</si>
  <si>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</si>
  <si>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</si>
  <si>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</si>
  <si>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</si>
  <si>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</si>
  <si>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</si>
  <si>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</si>
  <si>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</si>
  <si>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</si>
  <si>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</si>
  <si>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</si>
  <si>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</si>
  <si>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</si>
  <si>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</si>
  <si>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</si>
  <si>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</si>
  <si>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</si>
  <si>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</si>
  <si>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</si>
  <si>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</si>
  <si>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</si>
  <si>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</si>
  <si>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</si>
  <si>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</si>
  <si>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</si>
  <si>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</si>
  <si>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</si>
  <si>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</si>
  <si>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</si>
  <si>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</si>
  <si>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</si>
  <si>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</si>
  <si>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</si>
  <si>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</si>
  <si>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</si>
  <si>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</si>
  <si>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</si>
  <si>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</si>
  <si>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</si>
  <si>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</si>
  <si>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</si>
  <si>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</si>
  <si>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</si>
  <si>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</si>
  <si>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</si>
  <si>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</si>
  <si>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</si>
  <si>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</si>
  <si>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</si>
  <si>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</si>
  <si>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</si>
  <si>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</si>
  <si>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</si>
  <si>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</si>
  <si>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</si>
  <si>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</si>
  <si>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</si>
  <si>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4.57</t>
  </si>
  <si>
    <t>一般会計</t>
  </si>
  <si>
    <t>下水道事業会計</t>
  </si>
  <si>
    <t>介護保険特別会計</t>
  </si>
  <si>
    <t>国民健康保険特別会計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</si>
  <si>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</si>
  <si>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</si>
  <si>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</si>
  <si>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</si>
  <si>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</si>
  <si>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</si>
  <si>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</si>
  <si>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</si>
  <si>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</si>
  <si>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</si>
  <si>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</si>
  <si>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</si>
  <si>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水道事業会計（市町村域水道事業）
大阪狭山水道事業</t>
    <rPh sb="15" eb="16">
      <t>ケイ</t>
    </rPh>
    <rPh sb="27" eb="31">
      <t>オオサカサヤマ</t>
    </rPh>
    <rPh sb="31" eb="33">
      <t>スイドウ</t>
    </rPh>
    <rPh sb="33" eb="35">
      <t>ジギョウ</t>
    </rPh>
    <phoneticPr fontId="27"/>
  </si>
  <si>
    <t>大阪広域水道企業団
（工業用水道事業会計）</t>
  </si>
  <si>
    <t>南河内環境事業組合(旧南河内清掃施設組合)</t>
  </si>
  <si>
    <t>大阪狭山市文化振興事業団</t>
    <rPh sb="0" eb="5">
      <t>オオサカサヤマシ</t>
    </rPh>
    <rPh sb="5" eb="12">
      <t>ブンカシンコウジギョウダン</t>
    </rPh>
    <phoneticPr fontId="2"/>
  </si>
  <si>
    <t>職員退職手当基金</t>
    <phoneticPr fontId="5"/>
  </si>
  <si>
    <t>地域福祉基金</t>
    <phoneticPr fontId="2"/>
  </si>
  <si>
    <t>文化振興基金</t>
    <phoneticPr fontId="2"/>
  </si>
  <si>
    <t>国際交流基金</t>
    <phoneticPr fontId="2"/>
  </si>
  <si>
    <t>子育て応援基金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</si>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</sst>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E047-45B2-A29D-CAFCF0B4B9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26508</c:v>
                </c:pt>
                <c:pt idx="1">
                  <c:v>23556</c:v>
                </c:pt>
                <c:pt idx="2">
                  <c:v>13466</c:v>
                </c:pt>
                <c:pt idx="3">
                  <c:v>18872</c:v>
                </c:pt>
                <c:pt idx="4">
                  <c:v>20017</c:v>
                </c:pt>
              </c:numCache>
            </c:numRef>
          </c:val>
          <c:smooth val="0"/>
          <c:extLst>
            <c:ext xmlns:c16="http://schemas.microsoft.com/office/drawing/2014/chart" uri="{C3380CC4-5D6E-409C-BE32-E72D297353CC}">
              <c16:uniqueId val="{00000001-E047-45B2-A29D-CAFCF0B4B9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0.43</c:v>
                </c:pt>
                <c:pt idx="1">
                  <c:v>1.31</c:v>
                </c:pt>
                <c:pt idx="2">
                  <c:v>6.26</c:v>
                </c:pt>
                <c:pt idx="3">
                  <c:v>5.68</c:v>
                </c:pt>
                <c:pt idx="4">
                  <c:v>3.47</c:v>
                </c:pt>
              </c:numCache>
            </c:numRef>
          </c:val>
          <c:extLst>
            <c:ext xmlns:c16="http://schemas.microsoft.com/office/drawing/2014/chart" uri="{C3380CC4-5D6E-409C-BE32-E72D297353CC}">
              <c16:uniqueId val="{00000000-57BF-4E04-A043-14C1A492E2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25.58</c:v>
                </c:pt>
                <c:pt idx="1">
                  <c:v>24.77</c:v>
                </c:pt>
                <c:pt idx="2">
                  <c:v>23.15</c:v>
                </c:pt>
                <c:pt idx="3">
                  <c:v>25.2</c:v>
                </c:pt>
                <c:pt idx="4">
                  <c:v>27.43</c:v>
                </c:pt>
              </c:numCache>
            </c:numRef>
          </c:val>
          <c:extLst>
            <c:ext xmlns:c16="http://schemas.microsoft.com/office/drawing/2014/chart" uri="{C3380CC4-5D6E-409C-BE32-E72D297353CC}">
              <c16:uniqueId val="{00000001-57BF-4E04-A043-14C1A492E2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-4.57</c:v>
                </c:pt>
                <c:pt idx="1">
                  <c:v>0.91</c:v>
                </c:pt>
                <c:pt idx="2">
                  <c:v>5.05</c:v>
                </c:pt>
                <c:pt idx="3">
                  <c:v>0.84</c:v>
                </c:pt>
                <c:pt idx="4">
                  <c:v>0.7</c:v>
                </c:pt>
              </c:numCache>
            </c:numRef>
          </c:val>
          <c:smooth val="0"/>
          <c:extLst>
            <c:ext xmlns:c16="http://schemas.microsoft.com/office/drawing/2014/chart" uri="{C3380CC4-5D6E-409C-BE32-E72D297353CC}">
              <c16:uniqueId val="{00000002-57BF-4E04-A043-14C1A492E2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13.3</c:v>
                </c:pt>
                <c:pt idx="2">
                  <c:v>#N/A</c:v>
                </c:pt>
                <c:pt idx="3">
                  <c:v>13.77</c:v>
                </c:pt>
                <c:pt idx="4">
                  <c:v>0</c:v>
                </c:pt>
                <c:pt idx="5">
                  <c:v>0</c:v>
                </c:pt>
                <c:pt idx="6">
                  <c:v>0</c:v>
                </c:pt>
                <c:pt idx="7">
                  <c:v>0</c:v>
                </c:pt>
                <c:pt idx="8">
                  <c:v>0</c:v>
                </c:pt>
                <c:pt idx="9">
                  <c:v>0</c:v>
                </c:pt>
              </c:numCache>
            </c:numRef>
          </c:val>
          <c:extLst>
            <c:ext xmlns:c16="http://schemas.microsoft.com/office/drawing/2014/chart" uri="{C3380CC4-5D6E-409C-BE32-E72D297353CC}">
              <c16:uniqueId val="{00000000-F8B5-45BB-BB2C-1CA273C01D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B5-45BB-BB2C-1CA273C01D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B5-45BB-BB2C-1CA273C01D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B5-45BB-BB2C-1CA273C01D4E}"/>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8B5-45BB-BB2C-1CA273C01D4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0.31</c:v>
                </c:pt>
                <c:pt idx="4">
                  <c:v>#N/A</c:v>
                </c:pt>
                <c:pt idx="5">
                  <c:v>0.3</c:v>
                </c:pt>
                <c:pt idx="6">
                  <c:v>#N/A</c:v>
                </c:pt>
                <c:pt idx="7">
                  <c:v>0.36</c:v>
                </c:pt>
                <c:pt idx="8">
                  <c:v>#N/A</c:v>
                </c:pt>
                <c:pt idx="9">
                  <c:v>0.36</c:v>
                </c:pt>
              </c:numCache>
            </c:numRef>
          </c:val>
          <c:extLst>
            <c:ext xmlns:c16="http://schemas.microsoft.com/office/drawing/2014/chart" uri="{C3380CC4-5D6E-409C-BE32-E72D297353CC}">
              <c16:uniqueId val="{00000005-F8B5-45BB-BB2C-1CA273C01D4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1.67</c:v>
                </c:pt>
                <c:pt idx="2">
                  <c:v>#N/A</c:v>
                </c:pt>
                <c:pt idx="3">
                  <c:v>2.74</c:v>
                </c:pt>
                <c:pt idx="4">
                  <c:v>#N/A</c:v>
                </c:pt>
                <c:pt idx="5">
                  <c:v>1.59</c:v>
                </c:pt>
                <c:pt idx="6">
                  <c:v>#N/A</c:v>
                </c:pt>
                <c:pt idx="7">
                  <c:v>1.21</c:v>
                </c:pt>
                <c:pt idx="8">
                  <c:v>#N/A</c:v>
                </c:pt>
                <c:pt idx="9">
                  <c:v>0.57999999999999996</c:v>
                </c:pt>
              </c:numCache>
            </c:numRef>
          </c:val>
          <c:extLst>
            <c:ext xmlns:c16="http://schemas.microsoft.com/office/drawing/2014/chart" uri="{C3380CC4-5D6E-409C-BE32-E72D297353CC}">
              <c16:uniqueId val="{00000006-F8B5-45BB-BB2C-1CA273C01D4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0.73</c:v>
                </c:pt>
                <c:pt idx="2">
                  <c:v>#N/A</c:v>
                </c:pt>
                <c:pt idx="3">
                  <c:v>1.2</c:v>
                </c:pt>
                <c:pt idx="4">
                  <c:v>#N/A</c:v>
                </c:pt>
                <c:pt idx="5">
                  <c:v>1.7</c:v>
                </c:pt>
                <c:pt idx="6">
                  <c:v>#N/A</c:v>
                </c:pt>
                <c:pt idx="7">
                  <c:v>1.1599999999999999</c:v>
                </c:pt>
                <c:pt idx="8">
                  <c:v>#N/A</c:v>
                </c:pt>
                <c:pt idx="9">
                  <c:v>1.46</c:v>
                </c:pt>
              </c:numCache>
            </c:numRef>
          </c:val>
          <c:extLst>
            <c:ext xmlns:c16="http://schemas.microsoft.com/office/drawing/2014/chart" uri="{C3380CC4-5D6E-409C-BE32-E72D297353CC}">
              <c16:uniqueId val="{00000007-F8B5-45BB-BB2C-1CA273C01D4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4.16</c:v>
                </c:pt>
                <c:pt idx="2">
                  <c:v>#N/A</c:v>
                </c:pt>
                <c:pt idx="3">
                  <c:v>3.91</c:v>
                </c:pt>
                <c:pt idx="4">
                  <c:v>#N/A</c:v>
                </c:pt>
                <c:pt idx="5">
                  <c:v>3.72</c:v>
                </c:pt>
                <c:pt idx="6">
                  <c:v>#N/A</c:v>
                </c:pt>
                <c:pt idx="7">
                  <c:v>3.41</c:v>
                </c:pt>
                <c:pt idx="8">
                  <c:v>#N/A</c:v>
                </c:pt>
                <c:pt idx="9">
                  <c:v>3.12</c:v>
                </c:pt>
              </c:numCache>
            </c:numRef>
          </c:val>
          <c:extLst>
            <c:ext xmlns:c16="http://schemas.microsoft.com/office/drawing/2014/chart" uri="{C3380CC4-5D6E-409C-BE32-E72D297353CC}">
              <c16:uniqueId val="{00000008-F8B5-45BB-BB2C-1CA273C01D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0.43</c:v>
                </c:pt>
                <c:pt idx="2">
                  <c:v>#N/A</c:v>
                </c:pt>
                <c:pt idx="3">
                  <c:v>1.3</c:v>
                </c:pt>
                <c:pt idx="4">
                  <c:v>#N/A</c:v>
                </c:pt>
                <c:pt idx="5">
                  <c:v>6.26</c:v>
                </c:pt>
                <c:pt idx="6">
                  <c:v>#N/A</c:v>
                </c:pt>
                <c:pt idx="7">
                  <c:v>5.67</c:v>
                </c:pt>
                <c:pt idx="8">
                  <c:v>#N/A</c:v>
                </c:pt>
                <c:pt idx="9">
                  <c:v>3.46</c:v>
                </c:pt>
              </c:numCache>
            </c:numRef>
          </c:val>
          <c:extLst>
            <c:ext xmlns:c16="http://schemas.microsoft.com/office/drawing/2014/chart" uri="{C3380CC4-5D6E-409C-BE32-E72D297353CC}">
              <c16:uniqueId val="{00000009-F8B5-45BB-BB2C-1CA273C01D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1690</c:v>
                </c:pt>
                <c:pt idx="5">
                  <c:v>1683</c:v>
                </c:pt>
                <c:pt idx="8">
                  <c:v>1659</c:v>
                </c:pt>
                <c:pt idx="11">
                  <c:v>1615</c:v>
                </c:pt>
                <c:pt idx="14">
                  <c:v>1604</c:v>
                </c:pt>
              </c:numCache>
            </c:numRef>
          </c:val>
          <c:extLst>
            <c:ext xmlns:c16="http://schemas.microsoft.com/office/drawing/2014/chart" uri="{C3380CC4-5D6E-409C-BE32-E72D297353CC}">
              <c16:uniqueId val="{00000000-A6FD-46C5-8B83-E39F4FBC12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FD-46C5-8B83-E39F4FBC12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FD-46C5-8B83-E39F4FBC12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2</c:v>
                </c:pt>
                <c:pt idx="9">
                  <c:v>16</c:v>
                </c:pt>
                <c:pt idx="12">
                  <c:v>33</c:v>
                </c:pt>
              </c:numCache>
            </c:numRef>
          </c:val>
          <c:extLst>
            <c:ext xmlns:c16="http://schemas.microsoft.com/office/drawing/2014/chart" uri="{C3380CC4-5D6E-409C-BE32-E72D297353CC}">
              <c16:uniqueId val="{00000003-A6FD-46C5-8B83-E39F4FBC12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235</c:v>
                </c:pt>
                <c:pt idx="3">
                  <c:v>252</c:v>
                </c:pt>
                <c:pt idx="6">
                  <c:v>232</c:v>
                </c:pt>
                <c:pt idx="9">
                  <c:v>212</c:v>
                </c:pt>
                <c:pt idx="12">
                  <c:v>198</c:v>
                </c:pt>
              </c:numCache>
            </c:numRef>
          </c:val>
          <c:extLst>
            <c:ext xmlns:c16="http://schemas.microsoft.com/office/drawing/2014/chart" uri="{C3380CC4-5D6E-409C-BE32-E72D297353CC}">
              <c16:uniqueId val="{00000004-A6FD-46C5-8B83-E39F4FBC12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FD-46C5-8B83-E39F4FBC12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FD-46C5-8B83-E39F4FBC12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1708</c:v>
                </c:pt>
                <c:pt idx="3">
                  <c:v>1772</c:v>
                </c:pt>
                <c:pt idx="6">
                  <c:v>1836</c:v>
                </c:pt>
                <c:pt idx="9">
                  <c:v>1905</c:v>
                </c:pt>
                <c:pt idx="12">
                  <c:v>1884</c:v>
                </c:pt>
              </c:numCache>
            </c:numRef>
          </c:val>
          <c:extLst>
            <c:ext xmlns:c16="http://schemas.microsoft.com/office/drawing/2014/chart" uri="{C3380CC4-5D6E-409C-BE32-E72D297353CC}">
              <c16:uniqueId val="{00000007-A6FD-46C5-8B83-E39F4FBC12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254</c:v>
                </c:pt>
                <c:pt idx="2">
                  <c:v>#N/A</c:v>
                </c:pt>
                <c:pt idx="3">
                  <c:v>#N/A</c:v>
                </c:pt>
                <c:pt idx="4">
                  <c:v>342</c:v>
                </c:pt>
                <c:pt idx="5">
                  <c:v>#N/A</c:v>
                </c:pt>
                <c:pt idx="6">
                  <c:v>#N/A</c:v>
                </c:pt>
                <c:pt idx="7">
                  <c:v>411</c:v>
                </c:pt>
                <c:pt idx="8">
                  <c:v>#N/A</c:v>
                </c:pt>
                <c:pt idx="9">
                  <c:v>#N/A</c:v>
                </c:pt>
                <c:pt idx="10">
                  <c:v>518</c:v>
                </c:pt>
                <c:pt idx="11">
                  <c:v>#N/A</c:v>
                </c:pt>
                <c:pt idx="12">
                  <c:v>#N/A</c:v>
                </c:pt>
                <c:pt idx="13">
                  <c:v>511</c:v>
                </c:pt>
                <c:pt idx="14">
                  <c:v>#N/A</c:v>
                </c:pt>
              </c:numCache>
            </c:numRef>
          </c:val>
          <c:smooth val="0"/>
          <c:extLst>
            <c:ext xmlns:c16="http://schemas.microsoft.com/office/drawing/2014/chart" uri="{C3380CC4-5D6E-409C-BE32-E72D297353CC}">
              <c16:uniqueId val="{00000008-A6FD-46C5-8B83-E39F4FBC12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15914</c:v>
                </c:pt>
                <c:pt idx="5">
                  <c:v>15884</c:v>
                </c:pt>
                <c:pt idx="8">
                  <c:v>15517</c:v>
                </c:pt>
                <c:pt idx="11">
                  <c:v>14758</c:v>
                </c:pt>
                <c:pt idx="14">
                  <c:v>13961</c:v>
                </c:pt>
              </c:numCache>
            </c:numRef>
          </c:val>
          <c:extLst>
            <c:ext xmlns:c16="http://schemas.microsoft.com/office/drawing/2014/chart" uri="{C3380CC4-5D6E-409C-BE32-E72D297353CC}">
              <c16:uniqueId val="{00000000-0879-4D88-AF86-5EB21ADBBC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2283</c:v>
                </c:pt>
                <c:pt idx="5">
                  <c:v>2313</c:v>
                </c:pt>
                <c:pt idx="8">
                  <c:v>2283</c:v>
                </c:pt>
                <c:pt idx="11">
                  <c:v>2202</c:v>
                </c:pt>
                <c:pt idx="14">
                  <c:v>2002</c:v>
                </c:pt>
              </c:numCache>
            </c:numRef>
          </c:val>
          <c:extLst>
            <c:ext xmlns:c16="http://schemas.microsoft.com/office/drawing/2014/chart" uri="{C3380CC4-5D6E-409C-BE32-E72D297353CC}">
              <c16:uniqueId val="{00000001-0879-4D88-AF86-5EB21ADBBC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4887</c:v>
                </c:pt>
                <c:pt idx="5">
                  <c:v>4698</c:v>
                </c:pt>
                <c:pt idx="8">
                  <c:v>4883</c:v>
                </c:pt>
                <c:pt idx="11">
                  <c:v>5397</c:v>
                </c:pt>
                <c:pt idx="14">
                  <c:v>5717</c:v>
                </c:pt>
              </c:numCache>
            </c:numRef>
          </c:val>
          <c:extLst>
            <c:ext xmlns:c16="http://schemas.microsoft.com/office/drawing/2014/chart" uri="{C3380CC4-5D6E-409C-BE32-E72D297353CC}">
              <c16:uniqueId val="{00000002-0879-4D88-AF86-5EB21ADBBC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79-4D88-AF86-5EB21ADBBC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79-4D88-AF86-5EB21ADBBC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79-4D88-AF86-5EB21ADBBC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2933</c:v>
                </c:pt>
                <c:pt idx="3">
                  <c:v>2339</c:v>
                </c:pt>
                <c:pt idx="6">
                  <c:v>2252</c:v>
                </c:pt>
                <c:pt idx="9">
                  <c:v>2343</c:v>
                </c:pt>
                <c:pt idx="12">
                  <c:v>2402</c:v>
                </c:pt>
              </c:numCache>
            </c:numRef>
          </c:val>
          <c:extLst>
            <c:ext xmlns:c16="http://schemas.microsoft.com/office/drawing/2014/chart" uri="{C3380CC4-5D6E-409C-BE32-E72D297353CC}">
              <c16:uniqueId val="{00000006-0879-4D88-AF86-5EB21ADBBC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c:v>
                </c:pt>
                <c:pt idx="3">
                  <c:v>179</c:v>
                </c:pt>
                <c:pt idx="6">
                  <c:v>350</c:v>
                </c:pt>
                <c:pt idx="9">
                  <c:v>346</c:v>
                </c:pt>
                <c:pt idx="12">
                  <c:v>344</c:v>
                </c:pt>
              </c:numCache>
            </c:numRef>
          </c:val>
          <c:extLst>
            <c:ext xmlns:c16="http://schemas.microsoft.com/office/drawing/2014/chart" uri="{C3380CC4-5D6E-409C-BE32-E72D297353CC}">
              <c16:uniqueId val="{00000007-0879-4D88-AF86-5EB21ADBBC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2479</c:v>
                </c:pt>
                <c:pt idx="3">
                  <c:v>2355</c:v>
                </c:pt>
                <c:pt idx="6">
                  <c:v>2201</c:v>
                </c:pt>
                <c:pt idx="9">
                  <c:v>2025</c:v>
                </c:pt>
                <c:pt idx="12">
                  <c:v>1752</c:v>
                </c:pt>
              </c:numCache>
            </c:numRef>
          </c:val>
          <c:extLst>
            <c:ext xmlns:c16="http://schemas.microsoft.com/office/drawing/2014/chart" uri="{C3380CC4-5D6E-409C-BE32-E72D297353CC}">
              <c16:uniqueId val="{00000008-0879-4D88-AF86-5EB21ADBBC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79-4D88-AF86-5EB21ADBBC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17375</c:v>
                </c:pt>
                <c:pt idx="3">
                  <c:v>17215</c:v>
                </c:pt>
                <c:pt idx="6">
                  <c:v>16511</c:v>
                </c:pt>
                <c:pt idx="9">
                  <c:v>15339</c:v>
                </c:pt>
                <c:pt idx="12">
                  <c:v>14226</c:v>
                </c:pt>
              </c:numCache>
            </c:numRef>
          </c:val>
          <c:extLst>
            <c:ext xmlns:c16="http://schemas.microsoft.com/office/drawing/2014/chart" uri="{C3380CC4-5D6E-409C-BE32-E72D297353CC}">
              <c16:uniqueId val="{0000000A-0879-4D88-AF86-5EB21ADBBC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79-4D88-AF86-5EB21ADBBC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3041</c:v>
                </c:pt>
                <c:pt idx="1">
                  <c:v>3242</c:v>
                </c:pt>
                <c:pt idx="2">
                  <c:v>3608</c:v>
                </c:pt>
              </c:numCache>
            </c:numRef>
          </c:val>
          <c:extLst>
            <c:ext xmlns:c16="http://schemas.microsoft.com/office/drawing/2014/chart" uri="{C3380CC4-5D6E-409C-BE32-E72D297353CC}">
              <c16:uniqueId val="{00000000-6084-4FB2-8C37-34BA68163C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148</c:v>
                </c:pt>
                <c:pt idx="1">
                  <c:v>148</c:v>
                </c:pt>
                <c:pt idx="2">
                  <c:v>215</c:v>
                </c:pt>
              </c:numCache>
            </c:numRef>
          </c:val>
          <c:extLst>
            <c:ext xmlns:c16="http://schemas.microsoft.com/office/drawing/2014/chart" uri="{C3380CC4-5D6E-409C-BE32-E72D297353CC}">
              <c16:uniqueId val="{00000001-6084-4FB2-8C37-34BA68163C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634</c:v>
                </c:pt>
                <c:pt idx="1">
                  <c:v>845</c:v>
                </c:pt>
                <c:pt idx="2">
                  <c:v>861</c:v>
                </c:pt>
              </c:numCache>
            </c:numRef>
          </c:val>
          <c:extLst>
            <c:ext xmlns:c16="http://schemas.microsoft.com/office/drawing/2014/chart" uri="{C3380CC4-5D6E-409C-BE32-E72D297353CC}">
              <c16:uniqueId val="{00000002-6084-4FB2-8C37-34BA68163C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58,031
57,462
11.92
23,776,983
23,254,611
456,077
13,151,988
14,225,707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コロナ禍からの景気回復による税の増収等を見込み基準財政収入額が増加しているものの、国勢調査の人口の増加及び高齢化率の上昇に伴い基準財政需要額が大幅に増加したことにより、財政力指数は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0.64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と前年度比マイナス</a:t>
          </a:r>
          <a:r>
            <a:rPr kumimoji="1" lang="en-US" altLang="ja-JP" sz="1300">
              <a:solidFill>
                <a:schemeClr val="tx1"/>
              </a:solidFill>
              <a:latin typeface="ＭＳ Ｐゴシック" panose="020B0600070205080204" pitchFamily="50" charset="-128"/>
              <a:ea typeface="ＭＳ Ｐゴシック" panose="020B0600070205080204" pitchFamily="50" charset="-128"/>
            </a:rPr>
            <a:t>0.02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ポイントとなり、類似団体内平均値と比較すると、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今後は市税の徴収強化による徴収率の向上などにより財政基盤の強化に努める。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税の増収等により、歳入（経常一般財源）は増加したものの、人事院勧告に伴う給与改定や高齢化の進展に伴う繰出金の増加等により、歳出（経常経費充当一般財源）が大幅に増加しているため、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98.4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3.7</a:t>
          </a:r>
          <a:r>
            <a:rPr kumimoji="1" lang="ja-JP" altLang="en-US" sz="1300">
              <a:solidFill>
                <a:schemeClr val="tx1"/>
              </a:solidFill>
              <a:latin typeface="ＭＳ Ｐゴシック" panose="020B0600070205080204" pitchFamily="50" charset="-128"/>
              <a:ea typeface="ＭＳ Ｐゴシック" panose="020B0600070205080204" pitchFamily="50" charset="-128"/>
            </a:rPr>
            <a:t>％悪化している。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また、類似団体内平均値と比較すると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ポイント上回っており、社会保障関係経費などの義務的な経費が増加傾向にあることから、今後も行財政改革に基づく事務事業の整理等効率的かつ継続的な行財政運営を進め、経常収支比率の改善に努める。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8052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62</xdr:row>
      <xdr:rowOff>150622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274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157734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2743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29718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5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人事院勧告に伴う給与改定等によって人件費は増加したものの、地域ポイントやワクチン接種等の新型コロナウイルス感染症対策に係る経費の減少等により、人口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人当たり人件費・物件費等決算額は昨年度より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2,658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円減少した。また、令和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年度から実施した消防の広域化の影響等により、類似団体内平均値と比較すると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12,038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a:t>
          </a:r>
          <a:r>
            <a:rPr kumimoji="1" lang="en-US" altLang="ja-JP" sz="1300">
              <a:solidFill>
                <a:schemeClr val="tx1"/>
              </a:solidFill>
              <a:latin typeface="ＭＳ Ｐゴシック" panose="020B0600070205080204" pitchFamily="50" charset="-128"/>
              <a:ea typeface="ＭＳ Ｐゴシック" panose="020B0600070205080204" pitchFamily="50" charset="-128"/>
            </a:rPr>
            <a:t>RPA</a:t>
          </a:r>
          <a:r>
            <a:rPr kumimoji="1" lang="ja-JP" altLang="en-US" sz="1300">
              <a:solidFill>
                <a:schemeClr val="tx1"/>
              </a:solidFill>
              <a:latin typeface="ＭＳ Ｐゴシック" panose="020B0600070205080204" pitchFamily="50" charset="-128"/>
              <a:ea typeface="ＭＳ Ｐゴシック" panose="020B0600070205080204" pitchFamily="50" charset="-128"/>
            </a:rPr>
            <a:t>などのデジタル化の推進を含め、事業の合理化、効率化を図ることで物件費の抑制や人件費の適正化に努める。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56696</xdr:rowOff>
    </xdr:from>
    <xdr:to>
      <xdr:col>23</xdr:col>
      <xdr:colOff>133350</xdr:colOff>
      <xdr:row>82</xdr:row>
      <xdr:rowOff>82350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15596"/>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50614</xdr:rowOff>
    </xdr:from>
    <xdr:to>
      <xdr:col>19</xdr:col>
      <xdr:colOff>133350</xdr:colOff>
      <xdr:row>82</xdr:row>
      <xdr:rowOff>82350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9514"/>
          <a:ext cx="889000" cy="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50614</xdr:rowOff>
    </xdr:from>
    <xdr:to>
      <xdr:col>15</xdr:col>
      <xdr:colOff>82550</xdr:colOff>
      <xdr:row>82</xdr:row>
      <xdr:rowOff>111037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09514"/>
          <a:ext cx="889000" cy="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15877</xdr:rowOff>
    </xdr:from>
    <xdr:to>
      <xdr:col>11</xdr:col>
      <xdr:colOff>31750</xdr:colOff>
      <xdr:row>82</xdr:row>
      <xdr:rowOff>111037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4777"/>
          <a:ext cx="889000" cy="9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5896</xdr:rowOff>
    </xdr:from>
    <xdr:to>
      <xdr:col>23</xdr:col>
      <xdr:colOff>184150</xdr:colOff>
      <xdr:row>82</xdr:row>
      <xdr:rowOff>107496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22423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31550</xdr:rowOff>
    </xdr:from>
    <xdr:to>
      <xdr:col>19</xdr:col>
      <xdr:colOff>184150</xdr:colOff>
      <xdr:row>82</xdr:row>
      <xdr:rowOff>133150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143327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5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171264</xdr:rowOff>
    </xdr:from>
    <xdr:to>
      <xdr:col>15</xdr:col>
      <xdr:colOff>133350</xdr:colOff>
      <xdr:row>82</xdr:row>
      <xdr:rowOff>101414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111591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60237</xdr:rowOff>
    </xdr:from>
    <xdr:to>
      <xdr:col>11</xdr:col>
      <xdr:colOff>82550</xdr:colOff>
      <xdr:row>82</xdr:row>
      <xdr:rowOff>161837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146614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0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136527</xdr:rowOff>
    </xdr:from>
    <xdr:to>
      <xdr:col>7</xdr:col>
      <xdr:colOff>31750</xdr:colOff>
      <xdr:row>82</xdr:row>
      <xdr:rowOff>66677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51454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年度以降、時限的な給与削減措置や総合的見直し及び給与構造改革の取扱いが国と異なっていたため、類似団体内平均値と比較すると上回る結果となっている。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年度においては、経験年数階層の変動による影響で、前年度比プラス</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今後も、国家公務員や民間企業の給与水準との均衡を図りながら、時代の変化に対応した適正な</a:t>
          </a:r>
          <a:r>
            <a:rPr kumimoji="1" lang="ja-JP" altLang="en-US" sz="1300">
              <a:latin typeface="ＭＳ Ｐゴシック" panose="020B0600070205080204" pitchFamily="50" charset="-128"/>
              <a:ea typeface="ＭＳ Ｐゴシック" panose="020B0600070205080204" pitchFamily="50" charset="-128"/>
            </a:rPr>
            <a:t>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161925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865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70909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0608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集中改革プラン以降、平成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年度以降の定員管理については、集中改革プランの最終目標値（</a:t>
          </a:r>
          <a:r>
            <a:rPr kumimoji="1" lang="en-US" altLang="ja-JP" sz="1100">
              <a:latin typeface="ＭＳ Ｐゴシック" panose="020B0600070205080204" pitchFamily="50" charset="-128"/>
              <a:ea typeface="ＭＳ Ｐゴシック" panose="020B0600070205080204" pitchFamily="50" charset="-128"/>
            </a:rPr>
            <a:t>421</a:t>
          </a:r>
          <a:r>
            <a:rPr kumimoji="1" lang="ja-JP" altLang="en-US" sz="1100">
              <a:latin typeface="ＭＳ Ｐゴシック" panose="020B0600070205080204" pitchFamily="50" charset="-128"/>
              <a:ea typeface="ＭＳ Ｐゴシック" panose="020B0600070205080204" pitchFamily="50" charset="-128"/>
            </a:rPr>
            <a:t>人）を上回らない範囲内で定員管理の数値目標を設定してきた。人口千人当たり職員数は、目標値に基づき職員数を増やさず対応してきたことや消防を広域化したこと等により、令和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年度以降は類似団体内平均値を下回る状況となっている。</a:t>
          </a:r>
        </a:p>
        <a:p>
          <a:r>
            <a:rPr kumimoji="1" lang="ja-JP" altLang="en-US" sz="1100">
              <a:latin typeface="ＭＳ Ｐゴシック" panose="020B0600070205080204" pitchFamily="50" charset="-128"/>
              <a:ea typeface="ＭＳ Ｐゴシック" panose="020B0600070205080204" pitchFamily="50" charset="-128"/>
            </a:rPr>
            <a:t>　今後は、複雑多様化する行政需要へ適切に対応していくため、行政需要に見合う人員配置や組織体制の整備及び定年引上げへの対応も踏まえ策定した、新たな「大阪狭山市定員管理計画」に基づき、職員の年齢構成を平準化するための弾力的な対応も行いながら、中長期的な将来を見据え、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168698</xdr:rowOff>
    </xdr:from>
    <xdr:to>
      <xdr:col>81</xdr:col>
      <xdr:colOff>44450</xdr:colOff>
      <xdr:row>60</xdr:row>
      <xdr:rowOff>25400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8424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150601</xdr:rowOff>
    </xdr:from>
    <xdr:to>
      <xdr:col>77</xdr:col>
      <xdr:colOff>44450</xdr:colOff>
      <xdr:row>59</xdr:row>
      <xdr:rowOff>168698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6615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146579</xdr:rowOff>
    </xdr:from>
    <xdr:to>
      <xdr:col>72</xdr:col>
      <xdr:colOff>203200</xdr:colOff>
      <xdr:row>59</xdr:row>
      <xdr:rowOff>150601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6212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146579</xdr:rowOff>
    </xdr:from>
    <xdr:to>
      <xdr:col>68</xdr:col>
      <xdr:colOff>152400</xdr:colOff>
      <xdr:row>61</xdr:row>
      <xdr:rowOff>14817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6212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117898</xdr:rowOff>
    </xdr:from>
    <xdr:to>
      <xdr:col>77</xdr:col>
      <xdr:colOff>95250</xdr:colOff>
      <xdr:row>60</xdr:row>
      <xdr:rowOff>48048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58225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99801</xdr:rowOff>
    </xdr:from>
    <xdr:to>
      <xdr:col>73</xdr:col>
      <xdr:colOff>44450</xdr:colOff>
      <xdr:row>60</xdr:row>
      <xdr:rowOff>29951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40128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95779</xdr:rowOff>
    </xdr:from>
    <xdr:to>
      <xdr:col>68</xdr:col>
      <xdr:colOff>203200</xdr:colOff>
      <xdr:row>60</xdr:row>
      <xdr:rowOff>25929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36106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過去に発行した教育施設に係る建設地方債の償還終了等により、一般会計等に係る公債費（元利償還金）は減少したものの、令和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年度までの単年度実質公債費比率が増加傾向にあったことから、実質公債費比率（</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カ年平均）は前年度より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ポイント悪化した。一方で、類似団体内平均値と比較すると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今後は公共施設の維持・管理等について計画的かつ効率的な執行に努め、可能な限り新規の起債発行を抑制し、財政の健全化</a:t>
          </a:r>
          <a:r>
            <a:rPr kumimoji="1" lang="ja-JP" altLang="en-US" sz="1300">
              <a:latin typeface="ＭＳ Ｐゴシック" panose="020B0600070205080204" pitchFamily="50" charset="-128"/>
              <a:ea typeface="ＭＳ Ｐゴシック" panose="020B0600070205080204" pitchFamily="50" charset="-128"/>
            </a:rPr>
            <a:t>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46567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8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22437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241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73237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地方債残高や公営企業等繰入見込額の減少等により将来負担額が減少し、令和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年度の将来負担比率はマイナスとなった。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今後も計画的</a:t>
          </a:r>
          <a:r>
            <a:rPr kumimoji="1" lang="ja-JP" altLang="en-US" sz="1300">
              <a:latin typeface="ＭＳ Ｐゴシック" panose="020B0600070205080204" pitchFamily="50" charset="-128"/>
              <a:ea typeface="ＭＳ Ｐゴシック" panose="020B0600070205080204" pitchFamily="50" charset="-128"/>
            </a:rPr>
            <a:t>な地方債の発行及び残高管理に努める。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58,031
57,462
11.92
23,776,983
23,254,611
456,077
13,151,988
14,225,707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年度については、人事院勧告に伴う給与改定や職員数の増加の影響等により、前年度と比較して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今後も、人件費の抑制に努めるとともに、国家公務員や民間企業の給与水準との均衡を図りながら、時代の変化に対応した適正な給与制度の運用に努める。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131899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774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4774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38</xdr:row>
      <xdr:rowOff>74749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167822</xdr:rowOff>
    </xdr:from>
    <xdr:to>
      <xdr:col>11</xdr:col>
      <xdr:colOff>9525</xdr:colOff>
      <xdr:row>38</xdr:row>
      <xdr:rowOff>74749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114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23949</xdr:rowOff>
    </xdr:from>
    <xdr:to>
      <xdr:col>11</xdr:col>
      <xdr:colOff>60325</xdr:colOff>
      <xdr:row>38</xdr:row>
      <xdr:rowOff>125549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110326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公園・街路樹年間管理業務委託料の増加等に伴い、前年度より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ポイント増加し、経常収支比率は類似団体内平均値に比べ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本市では、施設の維持管理</a:t>
          </a:r>
          <a:r>
            <a:rPr kumimoji="1" lang="ja-JP" altLang="en-US" sz="1300">
              <a:latin typeface="ＭＳ Ｐゴシック" panose="020B0600070205080204" pitchFamily="50" charset="-128"/>
              <a:ea typeface="ＭＳ Ｐゴシック" panose="020B0600070205080204" pitchFamily="50" charset="-128"/>
            </a:rPr>
            <a:t>について指定管理者制度を活用し民間企業へ委託するなど、効率的な予算執行に努めているが、行政サービスの多様化による委託業務の増加が顕著である。今後も行政規模に応じたサービス水準の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90424</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65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90424</xdr:rowOff>
    </xdr:from>
    <xdr:to>
      <xdr:col>78</xdr:col>
      <xdr:colOff>69850</xdr:colOff>
      <xdr:row>18</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76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856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101854</xdr:rowOff>
    </xdr:from>
    <xdr:to>
      <xdr:col>69</xdr:col>
      <xdr:colOff>92075</xdr:colOff>
      <xdr:row>19</xdr:row>
      <xdr:rowOff>156718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59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51054</xdr:rowOff>
    </xdr:from>
    <xdr:to>
      <xdr:col>69</xdr:col>
      <xdr:colOff>142875</xdr:colOff>
      <xdr:row>19</xdr:row>
      <xdr:rowOff>152654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137431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105918</xdr:rowOff>
    </xdr:from>
    <xdr:to>
      <xdr:col>65</xdr:col>
      <xdr:colOff>53975</xdr:colOff>
      <xdr:row>20</xdr:row>
      <xdr:rowOff>36068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20845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ポイント増加したが、これは、自立支援給付費や子ども・子育て支援各種給付費の増加が主な原因である。　</a:t>
          </a:r>
        </a:p>
        <a:p>
          <a:r>
            <a:rPr kumimoji="1" lang="ja-JP" altLang="en-US" sz="1300">
              <a:latin typeface="ＭＳ Ｐゴシック" panose="020B0600070205080204" pitchFamily="50" charset="-128"/>
              <a:ea typeface="ＭＳ Ｐゴシック" panose="020B0600070205080204" pitchFamily="50" charset="-128"/>
            </a:rPr>
            <a:t>　扶助費は今後も増加傾向が見込まれるため、給付制度の制度改正や運用に注視しつつ、受益者負担の適正化を含め財源の確保と給付の適正化に努める。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142240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その他に係る経常収支比率は類似団体内平均値を上回り、前年度比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経常一般財源が微増にとどまり、介護保険や後期高齢者医療保険等の特別会計への繰出金が増加しているためである。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今後、適正な受益者負担割合の設定と、</a:t>
          </a:r>
          <a:r>
            <a:rPr kumimoji="1" lang="ja-JP" altLang="en-US" sz="1300">
              <a:latin typeface="ＭＳ Ｐゴシック" panose="020B0600070205080204" pitchFamily="50" charset="-128"/>
              <a:ea typeface="ＭＳ Ｐゴシック" panose="020B0600070205080204" pitchFamily="50" charset="-128"/>
            </a:rPr>
            <a:t>徴収強化を図り、健全化に努める。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消防事務の広域化による負担金の増加などにより、前年度と比較して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年度以前は行財政改革において、各種補助金や助成金の支給基準や金額の見直しによる適正化の効果が続いていたが、令和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年度からは類似団体内平均値を上回っており、令和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今後も社会情勢の変化に注視しつつ、適正な執行に努める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157480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19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696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35560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106680</xdr:rowOff>
    </xdr:from>
    <xdr:to>
      <xdr:col>82</xdr:col>
      <xdr:colOff>158750</xdr:colOff>
      <xdr:row>39</xdr:row>
      <xdr:rowOff>36830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78757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118110</xdr:rowOff>
    </xdr:from>
    <xdr:to>
      <xdr:col>69</xdr:col>
      <xdr:colOff>142875</xdr:colOff>
      <xdr:row>36</xdr:row>
      <xdr:rowOff>48260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58437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過年度に発行した教育施設に係る建設事業債の償還終了等により、令和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年度の公債費は前年度と比較して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ポイント上回っており、今後、公共施設の老朽化に伴う施設再編が控えているため、計画的かつ効率的な事業の執行及び、起債の抑制に努める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72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公債費以外に係る経常収支比率は、類似団体内平均値と比較すると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ポイント上回っており、前年度と比べ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主な要因は、人事院勧告に伴う人件費の増加である。　</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今後も社会保障関係経費や物価高騰の影響等により経常経費の増加が見込まれるため、最少の経費で最大の効果を挙げることを念頭に持続可能な行財政運営に努める。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86995</xdr:rowOff>
    </xdr:from>
    <xdr:to>
      <xdr:col>82</xdr:col>
      <xdr:colOff>107950</xdr:colOff>
      <xdr:row>78</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8864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64136</xdr:rowOff>
    </xdr:from>
    <xdr:to>
      <xdr:col>78</xdr:col>
      <xdr:colOff>69850</xdr:colOff>
      <xdr:row>77</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657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64136</xdr:rowOff>
    </xdr:from>
    <xdr:to>
      <xdr:col>73</xdr:col>
      <xdr:colOff>180975</xdr:colOff>
      <xdr:row>78</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657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121286</xdr:rowOff>
    </xdr:from>
    <xdr:to>
      <xdr:col>69</xdr:col>
      <xdr:colOff>92075</xdr:colOff>
      <xdr:row>79</xdr:row>
      <xdr:rowOff>18414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943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93345</xdr:rowOff>
    </xdr:from>
    <xdr:to>
      <xdr:col>82</xdr:col>
      <xdr:colOff>158750</xdr:colOff>
      <xdr:row>79</xdr:row>
      <xdr:rowOff>23495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65422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13336</xdr:rowOff>
    </xdr:from>
    <xdr:to>
      <xdr:col>74</xdr:col>
      <xdr:colOff>31750</xdr:colOff>
      <xdr:row>77</xdr:row>
      <xdr:rowOff>114936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99713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70486</xdr:rowOff>
    </xdr:from>
    <xdr:to>
      <xdr:col>69</xdr:col>
      <xdr:colOff>142875</xdr:colOff>
      <xdr:row>79</xdr:row>
      <xdr:rowOff>636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156863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139064</xdr:rowOff>
    </xdr:from>
    <xdr:to>
      <xdr:col>65</xdr:col>
      <xdr:colOff>53975</xdr:colOff>
      <xdr:row>79</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157874</xdr:rowOff>
    </xdr:from>
    <xdr:to>
      <xdr:col>29</xdr:col>
      <xdr:colOff>127000</xdr:colOff>
      <xdr:row>18</xdr:row>
      <xdr:rowOff>29375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0149"/>
          <a:ext cx="647700" cy="4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29375</xdr:rowOff>
    </xdr:from>
    <xdr:to>
      <xdr:col>26</xdr:col>
      <xdr:colOff>50800</xdr:colOff>
      <xdr:row>18</xdr:row>
      <xdr:rowOff>31229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3100"/>
          <a:ext cx="698500" cy="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88329</xdr:rowOff>
    </xdr:from>
    <xdr:to>
      <xdr:col>22</xdr:col>
      <xdr:colOff>114300</xdr:colOff>
      <xdr:row>18</xdr:row>
      <xdr:rowOff>31229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50604"/>
          <a:ext cx="698500" cy="114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84785</xdr:rowOff>
    </xdr:from>
    <xdr:to>
      <xdr:col>18</xdr:col>
      <xdr:colOff>177800</xdr:colOff>
      <xdr:row>17</xdr:row>
      <xdr:rowOff>88329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47060"/>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107074</xdr:rowOff>
    </xdr:from>
    <xdr:to>
      <xdr:col>29</xdr:col>
      <xdr:colOff>177800</xdr:colOff>
      <xdr:row>18</xdr:row>
      <xdr:rowOff>37224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79151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150025</xdr:rowOff>
    </xdr:from>
    <xdr:to>
      <xdr:col>26</xdr:col>
      <xdr:colOff>101600</xdr:colOff>
      <xdr:row>18</xdr:row>
      <xdr:rowOff>80175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64952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151879</xdr:rowOff>
    </xdr:from>
    <xdr:to>
      <xdr:col>22</xdr:col>
      <xdr:colOff>165100</xdr:colOff>
      <xdr:row>18</xdr:row>
      <xdr:rowOff>82029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66806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37529</xdr:rowOff>
    </xdr:from>
    <xdr:to>
      <xdr:col>19</xdr:col>
      <xdr:colOff>38100</xdr:colOff>
      <xdr:row>17</xdr:row>
      <xdr:rowOff>139129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123906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33985</xdr:rowOff>
    </xdr:from>
    <xdr:to>
      <xdr:col>15</xdr:col>
      <xdr:colOff>101600</xdr:colOff>
      <xdr:row>17</xdr:row>
      <xdr:rowOff>135585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145762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41634</xdr:rowOff>
    </xdr:from>
    <xdr:to>
      <xdr:col>29</xdr:col>
      <xdr:colOff>127000</xdr:colOff>
      <xdr:row>36</xdr:row>
      <xdr:rowOff>42941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94884"/>
          <a:ext cx="647700" cy="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41634</xdr:rowOff>
    </xdr:from>
    <xdr:to>
      <xdr:col>26</xdr:col>
      <xdr:colOff>50800</xdr:colOff>
      <xdr:row>36</xdr:row>
      <xdr:rowOff>101984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94884"/>
          <a:ext cx="6985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101984</xdr:rowOff>
    </xdr:from>
    <xdr:to>
      <xdr:col>22</xdr:col>
      <xdr:colOff>114300</xdr:colOff>
      <xdr:row>36</xdr:row>
      <xdr:rowOff>140226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55234"/>
          <a:ext cx="698500" cy="3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140226</xdr:rowOff>
    </xdr:from>
    <xdr:to>
      <xdr:col>18</xdr:col>
      <xdr:colOff>177800</xdr:colOff>
      <xdr:row>37</xdr:row>
      <xdr:rowOff>18350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93476"/>
          <a:ext cx="698500" cy="4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335041</xdr:rowOff>
    </xdr:from>
    <xdr:to>
      <xdr:col>29</xdr:col>
      <xdr:colOff>177800</xdr:colOff>
      <xdr:row>36</xdr:row>
      <xdr:rowOff>93741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307118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333734</xdr:rowOff>
    </xdr:from>
    <xdr:to>
      <xdr:col>26</xdr:col>
      <xdr:colOff>101600</xdr:colOff>
      <xdr:row>36</xdr:row>
      <xdr:rowOff>92434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4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77211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51184</xdr:rowOff>
    </xdr:from>
    <xdr:to>
      <xdr:col>22</xdr:col>
      <xdr:colOff>165100</xdr:colOff>
      <xdr:row>36</xdr:row>
      <xdr:rowOff>152784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0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137561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89426</xdr:rowOff>
    </xdr:from>
    <xdr:to>
      <xdr:col>19</xdr:col>
      <xdr:colOff>38100</xdr:colOff>
      <xdr:row>37</xdr:row>
      <xdr:rowOff>19576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4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139000</xdr:rowOff>
    </xdr:from>
    <xdr:to>
      <xdr:col>15</xdr:col>
      <xdr:colOff>101600</xdr:colOff>
      <xdr:row>37</xdr:row>
      <xdr:rowOff>69150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53927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58,031
57,462
11.92
23,776,983
23,254,611
456,077
13,151,988
14,225,707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165837</xdr:rowOff>
    </xdr:from>
    <xdr:to>
      <xdr:col>24</xdr:col>
      <xdr:colOff>63500</xdr:colOff>
      <xdr:row>37</xdr:row>
      <xdr:rowOff>76321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8037"/>
          <a:ext cx="838200" cy="8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159322</xdr:rowOff>
    </xdr:from>
    <xdr:to>
      <xdr:col>19</xdr:col>
      <xdr:colOff>177800</xdr:colOff>
      <xdr:row>37</xdr:row>
      <xdr:rowOff>76321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1522"/>
          <a:ext cx="889000" cy="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170980</xdr:rowOff>
    </xdr:from>
    <xdr:to>
      <xdr:col>15</xdr:col>
      <xdr:colOff>50800</xdr:colOff>
      <xdr:row>36</xdr:row>
      <xdr:rowOff>159322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71730"/>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170980</xdr:rowOff>
    </xdr:from>
    <xdr:to>
      <xdr:col>10</xdr:col>
      <xdr:colOff>114300</xdr:colOff>
      <xdr:row>36</xdr:row>
      <xdr:rowOff>67443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1730"/>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115037</xdr:rowOff>
    </xdr:from>
    <xdr:to>
      <xdr:col>24</xdr:col>
      <xdr:colOff>114300</xdr:colOff>
      <xdr:row>37</xdr:row>
      <xdr:rowOff>45187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93464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25521</xdr:rowOff>
    </xdr:from>
    <xdr:to>
      <xdr:col>20</xdr:col>
      <xdr:colOff>38100</xdr:colOff>
      <xdr:row>37</xdr:row>
      <xdr:rowOff>127121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118248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108522</xdr:rowOff>
    </xdr:from>
    <xdr:to>
      <xdr:col>15</xdr:col>
      <xdr:colOff>101600</xdr:colOff>
      <xdr:row>37</xdr:row>
      <xdr:rowOff>38672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29799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120180</xdr:rowOff>
    </xdr:from>
    <xdr:to>
      <xdr:col>10</xdr:col>
      <xdr:colOff>165100</xdr:colOff>
      <xdr:row>36</xdr:row>
      <xdr:rowOff>50330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66857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16643</xdr:rowOff>
    </xdr:from>
    <xdr:to>
      <xdr:col>6</xdr:col>
      <xdr:colOff>38100</xdr:colOff>
      <xdr:row>36</xdr:row>
      <xdr:rowOff>118243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134770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48730</xdr:rowOff>
    </xdr:from>
    <xdr:to>
      <xdr:col>24</xdr:col>
      <xdr:colOff>63500</xdr:colOff>
      <xdr:row>56</xdr:row>
      <xdr:rowOff>130696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9930"/>
          <a:ext cx="838200" cy="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48730</xdr:rowOff>
    </xdr:from>
    <xdr:to>
      <xdr:col>19</xdr:col>
      <xdr:colOff>177800</xdr:colOff>
      <xdr:row>56</xdr:row>
      <xdr:rowOff>95072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9930"/>
          <a:ext cx="889000" cy="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95072</xdr:rowOff>
    </xdr:from>
    <xdr:to>
      <xdr:col>15</xdr:col>
      <xdr:colOff>50800</xdr:colOff>
      <xdr:row>56</xdr:row>
      <xdr:rowOff>129946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6272"/>
          <a:ext cx="8890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129946</xdr:rowOff>
    </xdr:from>
    <xdr:to>
      <xdr:col>10</xdr:col>
      <xdr:colOff>114300</xdr:colOff>
      <xdr:row>57</xdr:row>
      <xdr:rowOff>51562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1146"/>
          <a:ext cx="889000" cy="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79896</xdr:rowOff>
    </xdr:from>
    <xdr:to>
      <xdr:col>24</xdr:col>
      <xdr:colOff>114300</xdr:colOff>
      <xdr:row>57</xdr:row>
      <xdr:rowOff>10046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58323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169380</xdr:rowOff>
    </xdr:from>
    <xdr:to>
      <xdr:col>20</xdr:col>
      <xdr:colOff>38100</xdr:colOff>
      <xdr:row>56</xdr:row>
      <xdr:rowOff>99530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116057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44272</xdr:rowOff>
    </xdr:from>
    <xdr:to>
      <xdr:col>15</xdr:col>
      <xdr:colOff>101600</xdr:colOff>
      <xdr:row>56</xdr:row>
      <xdr:rowOff>145872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162399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79146</xdr:rowOff>
    </xdr:from>
    <xdr:to>
      <xdr:col>10</xdr:col>
      <xdr:colOff>165100</xdr:colOff>
      <xdr:row>57</xdr:row>
      <xdr:rowOff>9296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25823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xdr:rowOff>
    </xdr:from>
    <xdr:to>
      <xdr:col>6</xdr:col>
      <xdr:colOff>38100</xdr:colOff>
      <xdr:row>57</xdr:row>
      <xdr:rowOff>102362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118889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25552</xdr:rowOff>
    </xdr:from>
    <xdr:to>
      <xdr:col>24</xdr:col>
      <xdr:colOff>63500</xdr:colOff>
      <xdr:row>79</xdr:row>
      <xdr:rowOff>27115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70102"/>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26543</xdr:rowOff>
    </xdr:from>
    <xdr:to>
      <xdr:col>19</xdr:col>
      <xdr:colOff>177800</xdr:colOff>
      <xdr:row>79</xdr:row>
      <xdr:rowOff>27115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710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24333</xdr:rowOff>
    </xdr:from>
    <xdr:to>
      <xdr:col>15</xdr:col>
      <xdr:colOff>50800</xdr:colOff>
      <xdr:row>79</xdr:row>
      <xdr:rowOff>26543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6888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23800</xdr:rowOff>
    </xdr:from>
    <xdr:to>
      <xdr:col>10</xdr:col>
      <xdr:colOff>114300</xdr:colOff>
      <xdr:row>79</xdr:row>
      <xdr:rowOff>24333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6835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146202</xdr:rowOff>
    </xdr:from>
    <xdr:to>
      <xdr:col>24</xdr:col>
      <xdr:colOff>114300</xdr:colOff>
      <xdr:row>79</xdr:row>
      <xdr:rowOff>76352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61129</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3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147765</xdr:rowOff>
    </xdr:from>
    <xdr:to>
      <xdr:col>20</xdr:col>
      <xdr:colOff>38100</xdr:colOff>
      <xdr:row>79</xdr:row>
      <xdr:rowOff>77915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69042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147193</xdr:rowOff>
    </xdr:from>
    <xdr:to>
      <xdr:col>15</xdr:col>
      <xdr:colOff>101600</xdr:colOff>
      <xdr:row>79</xdr:row>
      <xdr:rowOff>77343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68470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1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144983</xdr:rowOff>
    </xdr:from>
    <xdr:to>
      <xdr:col>10</xdr:col>
      <xdr:colOff>165100</xdr:colOff>
      <xdr:row>79</xdr:row>
      <xdr:rowOff>75133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66260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1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144450</xdr:rowOff>
    </xdr:from>
    <xdr:to>
      <xdr:col>6</xdr:col>
      <xdr:colOff>38100</xdr:colOff>
      <xdr:row>79</xdr:row>
      <xdr:rowOff>74600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65727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38626</xdr:rowOff>
    </xdr:from>
    <xdr:to>
      <xdr:col>24</xdr:col>
      <xdr:colOff>63500</xdr:colOff>
      <xdr:row>95</xdr:row>
      <xdr:rowOff>159882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6376"/>
          <a:ext cx="8382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10813</xdr:rowOff>
    </xdr:from>
    <xdr:to>
      <xdr:col>19</xdr:col>
      <xdr:colOff>177800</xdr:colOff>
      <xdr:row>95</xdr:row>
      <xdr:rowOff>159882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98563"/>
          <a:ext cx="889000" cy="1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10813</xdr:rowOff>
    </xdr:from>
    <xdr:to>
      <xdr:col>15</xdr:col>
      <xdr:colOff>50800</xdr:colOff>
      <xdr:row>96</xdr:row>
      <xdr:rowOff>149171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98563"/>
          <a:ext cx="889000" cy="30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149171</xdr:rowOff>
    </xdr:from>
    <xdr:to>
      <xdr:col>10</xdr:col>
      <xdr:colOff>114300</xdr:colOff>
      <xdr:row>97</xdr:row>
      <xdr:rowOff>53834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08371"/>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159276</xdr:rowOff>
    </xdr:from>
    <xdr:to>
      <xdr:col>24</xdr:col>
      <xdr:colOff>114300</xdr:colOff>
      <xdr:row>95</xdr:row>
      <xdr:rowOff>89426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10703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2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109082</xdr:rowOff>
    </xdr:from>
    <xdr:to>
      <xdr:col>20</xdr:col>
      <xdr:colOff>38100</xdr:colOff>
      <xdr:row>96</xdr:row>
      <xdr:rowOff>39232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55759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7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131463</xdr:rowOff>
    </xdr:from>
    <xdr:to>
      <xdr:col>15</xdr:col>
      <xdr:colOff>101600</xdr:colOff>
      <xdr:row>95</xdr:row>
      <xdr:rowOff>61613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78140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2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98371</xdr:rowOff>
    </xdr:from>
    <xdr:to>
      <xdr:col>10</xdr:col>
      <xdr:colOff>165100</xdr:colOff>
      <xdr:row>97</xdr:row>
      <xdr:rowOff>28521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45048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3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3034</xdr:rowOff>
    </xdr:from>
    <xdr:to>
      <xdr:col>6</xdr:col>
      <xdr:colOff>38100</xdr:colOff>
      <xdr:row>97</xdr:row>
      <xdr:rowOff>104634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95761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2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30673</xdr:rowOff>
    </xdr:from>
    <xdr:to>
      <xdr:col>55</xdr:col>
      <xdr:colOff>0</xdr:colOff>
      <xdr:row>37</xdr:row>
      <xdr:rowOff>40594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74323"/>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40594</xdr:rowOff>
    </xdr:from>
    <xdr:to>
      <xdr:col>50</xdr:col>
      <xdr:colOff>114300</xdr:colOff>
      <xdr:row>37</xdr:row>
      <xdr:rowOff>79121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84244"/>
          <a:ext cx="889000" cy="3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80279</xdr:rowOff>
    </xdr:from>
    <xdr:to>
      <xdr:col>45</xdr:col>
      <xdr:colOff>177800</xdr:colOff>
      <xdr:row>37</xdr:row>
      <xdr:rowOff>79121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38129"/>
          <a:ext cx="889000" cy="68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80279</xdr:rowOff>
    </xdr:from>
    <xdr:to>
      <xdr:col>41</xdr:col>
      <xdr:colOff>50800</xdr:colOff>
      <xdr:row>38</xdr:row>
      <xdr:rowOff>5969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38129"/>
          <a:ext cx="889000" cy="78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151323</xdr:rowOff>
    </xdr:from>
    <xdr:to>
      <xdr:col>55</xdr:col>
      <xdr:colOff>50800</xdr:colOff>
      <xdr:row>37</xdr:row>
      <xdr:rowOff>81473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129750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161244</xdr:rowOff>
    </xdr:from>
    <xdr:to>
      <xdr:col>50</xdr:col>
      <xdr:colOff>165100</xdr:colOff>
      <xdr:row>37</xdr:row>
      <xdr:rowOff>91394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82521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28321</xdr:rowOff>
    </xdr:from>
    <xdr:to>
      <xdr:col>46</xdr:col>
      <xdr:colOff>38100</xdr:colOff>
      <xdr:row>37</xdr:row>
      <xdr:rowOff>129921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121048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29479</xdr:rowOff>
    </xdr:from>
    <xdr:to>
      <xdr:col>41</xdr:col>
      <xdr:colOff>101600</xdr:colOff>
      <xdr:row>33</xdr:row>
      <xdr:rowOff>131079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122206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8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126619</xdr:rowOff>
    </xdr:from>
    <xdr:to>
      <xdr:col>36</xdr:col>
      <xdr:colOff>165100</xdr:colOff>
      <xdr:row>38</xdr:row>
      <xdr:rowOff>56769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47896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133134</xdr:rowOff>
    </xdr:from>
    <xdr:to>
      <xdr:col>55</xdr:col>
      <xdr:colOff>0</xdr:colOff>
      <xdr:row>57</xdr:row>
      <xdr:rowOff>147675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05784"/>
          <a:ext cx="8382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147675</xdr:rowOff>
    </xdr:from>
    <xdr:to>
      <xdr:col>50</xdr:col>
      <xdr:colOff>114300</xdr:colOff>
      <xdr:row>58</xdr:row>
      <xdr:rowOff>44882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20325"/>
          <a:ext cx="889000" cy="6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88188</xdr:rowOff>
    </xdr:from>
    <xdr:to>
      <xdr:col>45</xdr:col>
      <xdr:colOff>177800</xdr:colOff>
      <xdr:row>58</xdr:row>
      <xdr:rowOff>44882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60838"/>
          <a:ext cx="889000" cy="12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50698</xdr:rowOff>
    </xdr:from>
    <xdr:to>
      <xdr:col>41</xdr:col>
      <xdr:colOff>50800</xdr:colOff>
      <xdr:row>57</xdr:row>
      <xdr:rowOff>88188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2334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82334</xdr:rowOff>
    </xdr:from>
    <xdr:to>
      <xdr:col>55</xdr:col>
      <xdr:colOff>50800</xdr:colOff>
      <xdr:row>58</xdr:row>
      <xdr:rowOff>12484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60761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96875</xdr:rowOff>
    </xdr:from>
    <xdr:to>
      <xdr:col>50</xdr:col>
      <xdr:colOff>165100</xdr:colOff>
      <xdr:row>58</xdr:row>
      <xdr:rowOff>27025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18152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165532</xdr:rowOff>
    </xdr:from>
    <xdr:to>
      <xdr:col>46</xdr:col>
      <xdr:colOff>38100</xdr:colOff>
      <xdr:row>58</xdr:row>
      <xdr:rowOff>95682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86809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37388</xdr:rowOff>
    </xdr:from>
    <xdr:to>
      <xdr:col>41</xdr:col>
      <xdr:colOff>101600</xdr:colOff>
      <xdr:row>57</xdr:row>
      <xdr:rowOff>138988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130115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171348</xdr:rowOff>
    </xdr:from>
    <xdr:to>
      <xdr:col>36</xdr:col>
      <xdr:colOff>165100</xdr:colOff>
      <xdr:row>57</xdr:row>
      <xdr:rowOff>101498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92625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136958</xdr:rowOff>
    </xdr:from>
    <xdr:to>
      <xdr:col>55</xdr:col>
      <xdr:colOff>0</xdr:colOff>
      <xdr:row>79</xdr:row>
      <xdr:rowOff>43135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10058"/>
          <a:ext cx="838200" cy="7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43135</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8768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147949</xdr:rowOff>
    </xdr:from>
    <xdr:to>
      <xdr:col>41</xdr:col>
      <xdr:colOff>50800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21049"/>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86158</xdr:rowOff>
    </xdr:from>
    <xdr:to>
      <xdr:col>55</xdr:col>
      <xdr:colOff>50800</xdr:colOff>
      <xdr:row>79</xdr:row>
      <xdr:rowOff>16308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1085</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163785</xdr:rowOff>
    </xdr:from>
    <xdr:to>
      <xdr:col>50</xdr:col>
      <xdr:colOff>165100</xdr:colOff>
      <xdr:row>79</xdr:row>
      <xdr:rowOff>93935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85062</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82333" y="1362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97149</xdr:rowOff>
    </xdr:from>
    <xdr:to>
      <xdr:col>36</xdr:col>
      <xdr:colOff>165100</xdr:colOff>
      <xdr:row>79</xdr:row>
      <xdr:rowOff>27299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18426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35344</xdr:rowOff>
    </xdr:from>
    <xdr:to>
      <xdr:col>55</xdr:col>
      <xdr:colOff>0</xdr:colOff>
      <xdr:row>98</xdr:row>
      <xdr:rowOff>55200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37444"/>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55200</xdr:rowOff>
    </xdr:from>
    <xdr:to>
      <xdr:col>50</xdr:col>
      <xdr:colOff>114300</xdr:colOff>
      <xdr:row>98</xdr:row>
      <xdr:rowOff>130752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5730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72752</xdr:rowOff>
    </xdr:from>
    <xdr:to>
      <xdr:col>45</xdr:col>
      <xdr:colOff>177800</xdr:colOff>
      <xdr:row>98</xdr:row>
      <xdr:rowOff>130752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74852"/>
          <a:ext cx="889000" cy="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81865</xdr:rowOff>
    </xdr:from>
    <xdr:to>
      <xdr:col>41</xdr:col>
      <xdr:colOff>50800</xdr:colOff>
      <xdr:row>98</xdr:row>
      <xdr:rowOff>72752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12515"/>
          <a:ext cx="889000" cy="16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155994</xdr:rowOff>
    </xdr:from>
    <xdr:to>
      <xdr:col>55</xdr:col>
      <xdr:colOff>50800</xdr:colOff>
      <xdr:row>98</xdr:row>
      <xdr:rowOff>86144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134421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4400</xdr:rowOff>
    </xdr:from>
    <xdr:to>
      <xdr:col>50</xdr:col>
      <xdr:colOff>165100</xdr:colOff>
      <xdr:row>98</xdr:row>
      <xdr:rowOff>106000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97127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79952</xdr:rowOff>
    </xdr:from>
    <xdr:to>
      <xdr:col>46</xdr:col>
      <xdr:colOff>38100</xdr:colOff>
      <xdr:row>99</xdr:row>
      <xdr:rowOff>10102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1229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7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21952</xdr:rowOff>
    </xdr:from>
    <xdr:to>
      <xdr:col>41</xdr:col>
      <xdr:colOff>101600</xdr:colOff>
      <xdr:row>98</xdr:row>
      <xdr:rowOff>123552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31065</xdr:rowOff>
    </xdr:from>
    <xdr:to>
      <xdr:col>36</xdr:col>
      <xdr:colOff>165100</xdr:colOff>
      <xdr:row>97</xdr:row>
      <xdr:rowOff>132665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123792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129459</xdr:rowOff>
    </xdr:from>
    <xdr:to>
      <xdr:col>85</xdr:col>
      <xdr:colOff>127000</xdr:colOff>
      <xdr:row>38</xdr:row>
      <xdr:rowOff>135905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4559"/>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129459</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455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85105</xdr:rowOff>
    </xdr:from>
    <xdr:to>
      <xdr:col>85</xdr:col>
      <xdr:colOff>177800</xdr:colOff>
      <xdr:row>39</xdr:row>
      <xdr:rowOff>15255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78659</xdr:rowOff>
    </xdr:from>
    <xdr:to>
      <xdr:col>81</xdr:col>
      <xdr:colOff>101600</xdr:colOff>
      <xdr:row>39</xdr:row>
      <xdr:rowOff>8809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171386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143827</xdr:rowOff>
    </xdr:from>
    <xdr:to>
      <xdr:col>85</xdr:col>
      <xdr:colOff>127000</xdr:colOff>
      <xdr:row>76</xdr:row>
      <xdr:rowOff>146380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74027"/>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143827</xdr:rowOff>
    </xdr:from>
    <xdr:to>
      <xdr:col>81</xdr:col>
      <xdr:colOff>50800</xdr:colOff>
      <xdr:row>76</xdr:row>
      <xdr:rowOff>160110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4027"/>
          <a:ext cx="8890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160110</xdr:rowOff>
    </xdr:from>
    <xdr:to>
      <xdr:col>76</xdr:col>
      <xdr:colOff>114300</xdr:colOff>
      <xdr:row>77</xdr:row>
      <xdr:rowOff>3924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9031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3924</xdr:rowOff>
    </xdr:from>
    <xdr:to>
      <xdr:col>71</xdr:col>
      <xdr:colOff>177800</xdr:colOff>
      <xdr:row>77</xdr:row>
      <xdr:rowOff>18186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05574"/>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95580</xdr:rowOff>
    </xdr:from>
    <xdr:to>
      <xdr:col>85</xdr:col>
      <xdr:colOff>177800</xdr:colOff>
      <xdr:row>77</xdr:row>
      <xdr:rowOff>25730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74007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93027</xdr:rowOff>
    </xdr:from>
    <xdr:to>
      <xdr:col>81</xdr:col>
      <xdr:colOff>101600</xdr:colOff>
      <xdr:row>77</xdr:row>
      <xdr:rowOff>23177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109310</xdr:rowOff>
    </xdr:from>
    <xdr:to>
      <xdr:col>76</xdr:col>
      <xdr:colOff>165100</xdr:colOff>
      <xdr:row>77</xdr:row>
      <xdr:rowOff>39460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30587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124574</xdr:rowOff>
    </xdr:from>
    <xdr:to>
      <xdr:col>72</xdr:col>
      <xdr:colOff>38100</xdr:colOff>
      <xdr:row>77</xdr:row>
      <xdr:rowOff>54724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45851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138836</xdr:rowOff>
    </xdr:from>
    <xdr:to>
      <xdr:col>67</xdr:col>
      <xdr:colOff>101600</xdr:colOff>
      <xdr:row>77</xdr:row>
      <xdr:rowOff>68986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60113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68743</xdr:rowOff>
    </xdr:from>
    <xdr:to>
      <xdr:col>85</xdr:col>
      <xdr:colOff>127000</xdr:colOff>
      <xdr:row>98</xdr:row>
      <xdr:rowOff>74164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70843"/>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74164</xdr:rowOff>
    </xdr:from>
    <xdr:to>
      <xdr:col>81</xdr:col>
      <xdr:colOff>50800</xdr:colOff>
      <xdr:row>98</xdr:row>
      <xdr:rowOff>120095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6264"/>
          <a:ext cx="889000" cy="4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120095</xdr:rowOff>
    </xdr:from>
    <xdr:to>
      <xdr:col>76</xdr:col>
      <xdr:colOff>114300</xdr:colOff>
      <xdr:row>98</xdr:row>
      <xdr:rowOff>137725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22195"/>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118605</xdr:rowOff>
    </xdr:from>
    <xdr:to>
      <xdr:col>71</xdr:col>
      <xdr:colOff>177800</xdr:colOff>
      <xdr:row>98</xdr:row>
      <xdr:rowOff>137725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0705"/>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17943</xdr:rowOff>
    </xdr:from>
    <xdr:to>
      <xdr:col>85</xdr:col>
      <xdr:colOff>177800</xdr:colOff>
      <xdr:row>98</xdr:row>
      <xdr:rowOff>119543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104320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23364</xdr:rowOff>
    </xdr:from>
    <xdr:to>
      <xdr:col>81</xdr:col>
      <xdr:colOff>101600</xdr:colOff>
      <xdr:row>98</xdr:row>
      <xdr:rowOff>124964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116091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69295</xdr:rowOff>
    </xdr:from>
    <xdr:to>
      <xdr:col>76</xdr:col>
      <xdr:colOff>165100</xdr:colOff>
      <xdr:row>98</xdr:row>
      <xdr:rowOff>170895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162022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6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86925</xdr:rowOff>
    </xdr:from>
    <xdr:to>
      <xdr:col>72</xdr:col>
      <xdr:colOff>38100</xdr:colOff>
      <xdr:row>99</xdr:row>
      <xdr:rowOff>17075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8202</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6981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67805</xdr:rowOff>
    </xdr:from>
    <xdr:to>
      <xdr:col>67</xdr:col>
      <xdr:colOff>101600</xdr:colOff>
      <xdr:row>98</xdr:row>
      <xdr:rowOff>169405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160532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44259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44259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44183</xdr:rowOff>
    </xdr:from>
    <xdr:to>
      <xdr:col>107</xdr:col>
      <xdr:colOff>50800</xdr:colOff>
      <xdr:row>59</xdr:row>
      <xdr:rowOff>44374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97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44374</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164833</xdr:rowOff>
    </xdr:from>
    <xdr:to>
      <xdr:col>116</xdr:col>
      <xdr:colOff>114300</xdr:colOff>
      <xdr:row>59</xdr:row>
      <xdr:rowOff>94983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79760</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164833</xdr:rowOff>
    </xdr:from>
    <xdr:to>
      <xdr:col>107</xdr:col>
      <xdr:colOff>101600</xdr:colOff>
      <xdr:row>59</xdr:row>
      <xdr:rowOff>94983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86110</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124678</xdr:rowOff>
    </xdr:from>
    <xdr:to>
      <xdr:col>116</xdr:col>
      <xdr:colOff>63500</xdr:colOff>
      <xdr:row>76</xdr:row>
      <xdr:rowOff>51166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83428"/>
          <a:ext cx="838200" cy="9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51166</xdr:rowOff>
    </xdr:from>
    <xdr:to>
      <xdr:col>111</xdr:col>
      <xdr:colOff>177800</xdr:colOff>
      <xdr:row>76</xdr:row>
      <xdr:rowOff>95743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8136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95743</xdr:rowOff>
    </xdr:from>
    <xdr:to>
      <xdr:col>107</xdr:col>
      <xdr:colOff>50800</xdr:colOff>
      <xdr:row>76</xdr:row>
      <xdr:rowOff>101262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25943"/>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101262</xdr:rowOff>
    </xdr:from>
    <xdr:to>
      <xdr:col>102</xdr:col>
      <xdr:colOff>114300</xdr:colOff>
      <xdr:row>76</xdr:row>
      <xdr:rowOff>162168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31462"/>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73878</xdr:rowOff>
    </xdr:from>
    <xdr:to>
      <xdr:col>116</xdr:col>
      <xdr:colOff>114300</xdr:colOff>
      <xdr:row>76</xdr:row>
      <xdr:rowOff>4028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96755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8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366</xdr:rowOff>
    </xdr:from>
    <xdr:to>
      <xdr:col>112</xdr:col>
      <xdr:colOff>38100</xdr:colOff>
      <xdr:row>76</xdr:row>
      <xdr:rowOff>101966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118494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44943</xdr:rowOff>
    </xdr:from>
    <xdr:to>
      <xdr:col>107</xdr:col>
      <xdr:colOff>101600</xdr:colOff>
      <xdr:row>76</xdr:row>
      <xdr:rowOff>146543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163071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50462</xdr:rowOff>
    </xdr:from>
    <xdr:to>
      <xdr:col>102</xdr:col>
      <xdr:colOff>165100</xdr:colOff>
      <xdr:row>76</xdr:row>
      <xdr:rowOff>152062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168590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111368</xdr:rowOff>
    </xdr:from>
    <xdr:to>
      <xdr:col>98</xdr:col>
      <xdr:colOff>38100</xdr:colOff>
      <xdr:row>77</xdr:row>
      <xdr:rowOff>41518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32645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件費については、人事院勧告に伴う給与改定等により、前年度から増加したものの、類似団体内平均値を下回っている。今後も、人件費の抑制に努めるとともに、国家公務員や民間企業の給与水準との均衡を図りながら、時代の変化に対応した適正な給与制度の運用に努め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補助費等については、消防事務の広域化による負担金の増加等により、前年度から増加している。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物件費については、地域ポイントやワクチン接種等の新型コロナウイルス感染症対策に係る経費の減少等により、類似団体内平均値を下回っている。多様化する行政サービスを行政規模に応じた適正な水準に見直すなどの行財政改革が今後も必要な状況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扶助費については、価格高騰重点支援給付金等の物価高騰対策に係る経費の増額により、大幅に増加した。また、子ども・子育て支援制度における各種給付費や、障がい者への自立支援給付費等の経常的な経費は増加傾向が続いていることから、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年度は類似団体内平均値を上回った。今後も、制度改正や運用の方針に注視するとともに、受益者負担の適正化を含めて財源確保に努める。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建設事業費については、新規整備・更新整備ともに類似団体内平均値を下回っているものの、学校施設の整備等により、前年度から増加している。今後は施設の老朽化に伴う改修工事の増加が見込まれるため、計画的かつ効率的な維持管理と事業執行に努め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公債費については、類似団体内平均値よりも低水準で推移しており、令和元年度から増加していたが、令和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年度は減少に転じた。今後も計画的かつ効率的な事業の執行及び、起債の抑制に努める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58,031
57,462
11.92
23,776,983
23,254,611
456,077
13,151,988
14,225,707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117754</xdr:rowOff>
    </xdr:from>
    <xdr:to>
      <xdr:col>24</xdr:col>
      <xdr:colOff>63500</xdr:colOff>
      <xdr:row>35</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18504"/>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112268</xdr:rowOff>
    </xdr:from>
    <xdr:to>
      <xdr:col>19</xdr:col>
      <xdr:colOff>177800</xdr:colOff>
      <xdr:row>35</xdr:row>
      <xdr:rowOff>135128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130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72949</xdr:rowOff>
    </xdr:from>
    <xdr:to>
      <xdr:col>15</xdr:col>
      <xdr:colOff>50800</xdr:colOff>
      <xdr:row>35</xdr:row>
      <xdr:rowOff>112268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7369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45060</xdr:rowOff>
    </xdr:from>
    <xdr:to>
      <xdr:col>10</xdr:col>
      <xdr:colOff>114300</xdr:colOff>
      <xdr:row>35</xdr:row>
      <xdr:rowOff>72949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581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66954</xdr:rowOff>
    </xdr:from>
    <xdr:to>
      <xdr:col>24</xdr:col>
      <xdr:colOff>114300</xdr:colOff>
      <xdr:row>35</xdr:row>
      <xdr:rowOff>168554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45381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61468</xdr:rowOff>
    </xdr:from>
    <xdr:to>
      <xdr:col>15</xdr:col>
      <xdr:colOff>101600</xdr:colOff>
      <xdr:row>35</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22149</xdr:rowOff>
    </xdr:from>
    <xdr:to>
      <xdr:col>10</xdr:col>
      <xdr:colOff>165100</xdr:colOff>
      <xdr:row>35</xdr:row>
      <xdr:rowOff>123749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140276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165710</xdr:rowOff>
    </xdr:from>
    <xdr:to>
      <xdr:col>6</xdr:col>
      <xdr:colOff>38100</xdr:colOff>
      <xdr:row>35</xdr:row>
      <xdr:rowOff>95860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9063</xdr:rowOff>
    </xdr:from>
    <xdr:to>
      <xdr:col>24</xdr:col>
      <xdr:colOff>63500</xdr:colOff>
      <xdr:row>57</xdr:row>
      <xdr:rowOff>39703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81713"/>
          <a:ext cx="8382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39703</xdr:rowOff>
    </xdr:from>
    <xdr:to>
      <xdr:col>19</xdr:col>
      <xdr:colOff>177800</xdr:colOff>
      <xdr:row>57</xdr:row>
      <xdr:rowOff>54074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2353"/>
          <a:ext cx="8890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160556</xdr:rowOff>
    </xdr:from>
    <xdr:to>
      <xdr:col>15</xdr:col>
      <xdr:colOff>50800</xdr:colOff>
      <xdr:row>57</xdr:row>
      <xdr:rowOff>54074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75956"/>
          <a:ext cx="889000" cy="7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160556</xdr:rowOff>
    </xdr:from>
    <xdr:to>
      <xdr:col>10</xdr:col>
      <xdr:colOff>114300</xdr:colOff>
      <xdr:row>57</xdr:row>
      <xdr:rowOff>67363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75956"/>
          <a:ext cx="889000" cy="76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129713</xdr:rowOff>
    </xdr:from>
    <xdr:to>
      <xdr:col>24</xdr:col>
      <xdr:colOff>114300</xdr:colOff>
      <xdr:row>57</xdr:row>
      <xdr:rowOff>59863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44640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160353</xdr:rowOff>
    </xdr:from>
    <xdr:to>
      <xdr:col>20</xdr:col>
      <xdr:colOff>38100</xdr:colOff>
      <xdr:row>57</xdr:row>
      <xdr:rowOff>90503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81630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3274</xdr:rowOff>
    </xdr:from>
    <xdr:to>
      <xdr:col>15</xdr:col>
      <xdr:colOff>101600</xdr:colOff>
      <xdr:row>57</xdr:row>
      <xdr:rowOff>104874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96001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109756</xdr:rowOff>
    </xdr:from>
    <xdr:to>
      <xdr:col>10</xdr:col>
      <xdr:colOff>165100</xdr:colOff>
      <xdr:row>53</xdr:row>
      <xdr:rowOff>39906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31033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16563</xdr:rowOff>
    </xdr:from>
    <xdr:to>
      <xdr:col>6</xdr:col>
      <xdr:colOff>38100</xdr:colOff>
      <xdr:row>57</xdr:row>
      <xdr:rowOff>118163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109290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123584</xdr:rowOff>
    </xdr:from>
    <xdr:to>
      <xdr:col>24</xdr:col>
      <xdr:colOff>63500</xdr:colOff>
      <xdr:row>76</xdr:row>
      <xdr:rowOff>60709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2334"/>
          <a:ext cx="838200" cy="10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153645</xdr:rowOff>
    </xdr:from>
    <xdr:to>
      <xdr:col>19</xdr:col>
      <xdr:colOff>177800</xdr:colOff>
      <xdr:row>76</xdr:row>
      <xdr:rowOff>60709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12395"/>
          <a:ext cx="889000" cy="7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153645</xdr:rowOff>
    </xdr:from>
    <xdr:to>
      <xdr:col>15</xdr:col>
      <xdr:colOff>50800</xdr:colOff>
      <xdr:row>77</xdr:row>
      <xdr:rowOff>81902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2395"/>
          <a:ext cx="889000" cy="2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81902</xdr:rowOff>
    </xdr:from>
    <xdr:to>
      <xdr:col>10</xdr:col>
      <xdr:colOff>114300</xdr:colOff>
      <xdr:row>78</xdr:row>
      <xdr:rowOff>9770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3552"/>
          <a:ext cx="889000" cy="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72784</xdr:rowOff>
    </xdr:from>
    <xdr:to>
      <xdr:col>24</xdr:col>
      <xdr:colOff>114300</xdr:colOff>
      <xdr:row>76</xdr:row>
      <xdr:rowOff>2933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95661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9909</xdr:rowOff>
    </xdr:from>
    <xdr:to>
      <xdr:col>20</xdr:col>
      <xdr:colOff>38100</xdr:colOff>
      <xdr:row>76</xdr:row>
      <xdr:rowOff>111509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128036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102845</xdr:rowOff>
    </xdr:from>
    <xdr:to>
      <xdr:col>15</xdr:col>
      <xdr:colOff>101600</xdr:colOff>
      <xdr:row>76</xdr:row>
      <xdr:rowOff>32995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49522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3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31102</xdr:rowOff>
    </xdr:from>
    <xdr:to>
      <xdr:col>10</xdr:col>
      <xdr:colOff>165100</xdr:colOff>
      <xdr:row>77</xdr:row>
      <xdr:rowOff>132702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149229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0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130420</xdr:rowOff>
    </xdr:from>
    <xdr:to>
      <xdr:col>6</xdr:col>
      <xdr:colOff>38100</xdr:colOff>
      <xdr:row>78</xdr:row>
      <xdr:rowOff>60570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51697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73788</xdr:rowOff>
    </xdr:from>
    <xdr:to>
      <xdr:col>24</xdr:col>
      <xdr:colOff>63500</xdr:colOff>
      <xdr:row>99</xdr:row>
      <xdr:rowOff>80764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7047338"/>
          <a:ext cx="8382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59581</xdr:rowOff>
    </xdr:from>
    <xdr:to>
      <xdr:col>19</xdr:col>
      <xdr:colOff>177800</xdr:colOff>
      <xdr:row>99</xdr:row>
      <xdr:rowOff>73788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33131"/>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59581</xdr:rowOff>
    </xdr:from>
    <xdr:to>
      <xdr:col>15</xdr:col>
      <xdr:colOff>50800</xdr:colOff>
      <xdr:row>99</xdr:row>
      <xdr:rowOff>99881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33131"/>
          <a:ext cx="8890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69149</xdr:rowOff>
    </xdr:from>
    <xdr:to>
      <xdr:col>10</xdr:col>
      <xdr:colOff>114300</xdr:colOff>
      <xdr:row>99</xdr:row>
      <xdr:rowOff>99881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42699"/>
          <a:ext cx="889000" cy="3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29964</xdr:rowOff>
    </xdr:from>
    <xdr:to>
      <xdr:col>24</xdr:col>
      <xdr:colOff>114300</xdr:colOff>
      <xdr:row>99</xdr:row>
      <xdr:rowOff>131564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116341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22988</xdr:rowOff>
    </xdr:from>
    <xdr:to>
      <xdr:col>20</xdr:col>
      <xdr:colOff>38100</xdr:colOff>
      <xdr:row>99</xdr:row>
      <xdr:rowOff>124588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9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115715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8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8781</xdr:rowOff>
    </xdr:from>
    <xdr:to>
      <xdr:col>15</xdr:col>
      <xdr:colOff>101600</xdr:colOff>
      <xdr:row>99</xdr:row>
      <xdr:rowOff>110381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101508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49081</xdr:rowOff>
    </xdr:from>
    <xdr:to>
      <xdr:col>10</xdr:col>
      <xdr:colOff>165100</xdr:colOff>
      <xdr:row>99</xdr:row>
      <xdr:rowOff>150681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141808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18349</xdr:rowOff>
    </xdr:from>
    <xdr:to>
      <xdr:col>6</xdr:col>
      <xdr:colOff>38100</xdr:colOff>
      <xdr:row>99</xdr:row>
      <xdr:rowOff>119949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136476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155702</xdr:rowOff>
    </xdr:from>
    <xdr:to>
      <xdr:col>55</xdr:col>
      <xdr:colOff>0</xdr:colOff>
      <xdr:row>38</xdr:row>
      <xdr:rowOff>157988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708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157988</xdr:rowOff>
    </xdr:from>
    <xdr:to>
      <xdr:col>50</xdr:col>
      <xdr:colOff>114300</xdr:colOff>
      <xdr:row>38</xdr:row>
      <xdr:rowOff>164193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7308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164193</xdr:rowOff>
    </xdr:from>
    <xdr:to>
      <xdr:col>45</xdr:col>
      <xdr:colOff>177800</xdr:colOff>
      <xdr:row>38</xdr:row>
      <xdr:rowOff>167459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792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167459</xdr:rowOff>
    </xdr:from>
    <xdr:to>
      <xdr:col>41</xdr:col>
      <xdr:colOff>50800</xdr:colOff>
      <xdr:row>39</xdr:row>
      <xdr:rowOff>1887</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68255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104902</xdr:rowOff>
    </xdr:from>
    <xdr:to>
      <xdr:col>55</xdr:col>
      <xdr:colOff>50800</xdr:colOff>
      <xdr:row>39</xdr:row>
      <xdr:rowOff>35052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19829</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34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107188</xdr:rowOff>
    </xdr:from>
    <xdr:to>
      <xdr:col>50</xdr:col>
      <xdr:colOff>165100</xdr:colOff>
      <xdr:row>39</xdr:row>
      <xdr:rowOff>37338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28465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113393</xdr:rowOff>
    </xdr:from>
    <xdr:to>
      <xdr:col>46</xdr:col>
      <xdr:colOff>38100</xdr:colOff>
      <xdr:row>39</xdr:row>
      <xdr:rowOff>43543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34670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116659</xdr:rowOff>
    </xdr:from>
    <xdr:to>
      <xdr:col>41</xdr:col>
      <xdr:colOff>101600</xdr:colOff>
      <xdr:row>39</xdr:row>
      <xdr:rowOff>46809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37936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122537</xdr:rowOff>
    </xdr:from>
    <xdr:to>
      <xdr:col>36</xdr:col>
      <xdr:colOff>165100</xdr:colOff>
      <xdr:row>39</xdr:row>
      <xdr:rowOff>52687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43814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3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96304</xdr:rowOff>
    </xdr:from>
    <xdr:to>
      <xdr:col>55</xdr:col>
      <xdr:colOff>0</xdr:colOff>
      <xdr:row>58</xdr:row>
      <xdr:rowOff>153416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40404"/>
          <a:ext cx="8382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153416</xdr:rowOff>
    </xdr:from>
    <xdr:to>
      <xdr:col>50</xdr:col>
      <xdr:colOff>114300</xdr:colOff>
      <xdr:row>59</xdr:row>
      <xdr:rowOff>2959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97516"/>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170980</xdr:rowOff>
    </xdr:from>
    <xdr:to>
      <xdr:col>45</xdr:col>
      <xdr:colOff>177800</xdr:colOff>
      <xdr:row>59</xdr:row>
      <xdr:rowOff>2959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50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149263</xdr:rowOff>
    </xdr:from>
    <xdr:to>
      <xdr:col>41</xdr:col>
      <xdr:colOff>50800</xdr:colOff>
      <xdr:row>58</xdr:row>
      <xdr:rowOff>170980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336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45504</xdr:rowOff>
    </xdr:from>
    <xdr:to>
      <xdr:col>55</xdr:col>
      <xdr:colOff>50800</xdr:colOff>
      <xdr:row>58</xdr:row>
      <xdr:rowOff>147104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131881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102616</xdr:rowOff>
    </xdr:from>
    <xdr:to>
      <xdr:col>50</xdr:col>
      <xdr:colOff>165100</xdr:colOff>
      <xdr:row>59</xdr:row>
      <xdr:rowOff>32766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23893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123609</xdr:rowOff>
    </xdr:from>
    <xdr:to>
      <xdr:col>46</xdr:col>
      <xdr:colOff>38100</xdr:colOff>
      <xdr:row>59</xdr:row>
      <xdr:rowOff>53759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44886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6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120180</xdr:rowOff>
    </xdr:from>
    <xdr:to>
      <xdr:col>41</xdr:col>
      <xdr:colOff>101600</xdr:colOff>
      <xdr:row>59</xdr:row>
      <xdr:rowOff>50330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41457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98463</xdr:rowOff>
    </xdr:from>
    <xdr:to>
      <xdr:col>36</xdr:col>
      <xdr:colOff>165100</xdr:colOff>
      <xdr:row>59</xdr:row>
      <xdr:rowOff>28613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19740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17759</xdr:rowOff>
    </xdr:from>
    <xdr:to>
      <xdr:col>55</xdr:col>
      <xdr:colOff>0</xdr:colOff>
      <xdr:row>78</xdr:row>
      <xdr:rowOff>162103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90859"/>
          <a:ext cx="8382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17759</xdr:rowOff>
    </xdr:from>
    <xdr:to>
      <xdr:col>50</xdr:col>
      <xdr:colOff>114300</xdr:colOff>
      <xdr:row>78</xdr:row>
      <xdr:rowOff>119354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90859"/>
          <a:ext cx="889000" cy="10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119354</xdr:rowOff>
    </xdr:from>
    <xdr:to>
      <xdr:col>45</xdr:col>
      <xdr:colOff>177800</xdr:colOff>
      <xdr:row>78</xdr:row>
      <xdr:rowOff>129739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92454"/>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129739</xdr:rowOff>
    </xdr:from>
    <xdr:to>
      <xdr:col>41</xdr:col>
      <xdr:colOff>50800</xdr:colOff>
      <xdr:row>79</xdr:row>
      <xdr:rowOff>73799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02839"/>
          <a:ext cx="889000" cy="11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111303</xdr:rowOff>
    </xdr:from>
    <xdr:to>
      <xdr:col>55</xdr:col>
      <xdr:colOff>50800</xdr:colOff>
      <xdr:row>79</xdr:row>
      <xdr:rowOff>41453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26230</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138409</xdr:rowOff>
    </xdr:from>
    <xdr:to>
      <xdr:col>50</xdr:col>
      <xdr:colOff>165100</xdr:colOff>
      <xdr:row>78</xdr:row>
      <xdr:rowOff>68559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59686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68554</xdr:rowOff>
    </xdr:from>
    <xdr:to>
      <xdr:col>46</xdr:col>
      <xdr:colOff>38100</xdr:colOff>
      <xdr:row>78</xdr:row>
      <xdr:rowOff>170154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161281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78939</xdr:rowOff>
    </xdr:from>
    <xdr:to>
      <xdr:col>41</xdr:col>
      <xdr:colOff>101600</xdr:colOff>
      <xdr:row>79</xdr:row>
      <xdr:rowOff>9089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4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22999</xdr:rowOff>
    </xdr:from>
    <xdr:to>
      <xdr:col>36</xdr:col>
      <xdr:colOff>165100</xdr:colOff>
      <xdr:row>79</xdr:row>
      <xdr:rowOff>124599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115726</xdr:rowOff>
    </xdr:from>
    <xdr:ext cx="378565"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83017" y="1366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23388</xdr:rowOff>
    </xdr:from>
    <xdr:to>
      <xdr:col>55</xdr:col>
      <xdr:colOff>0</xdr:colOff>
      <xdr:row>98</xdr:row>
      <xdr:rowOff>41425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825488"/>
          <a:ext cx="8382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23388</xdr:rowOff>
    </xdr:from>
    <xdr:to>
      <xdr:col>50</xdr:col>
      <xdr:colOff>114300</xdr:colOff>
      <xdr:row>98</xdr:row>
      <xdr:rowOff>79944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25488"/>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79944</xdr:rowOff>
    </xdr:from>
    <xdr:to>
      <xdr:col>45</xdr:col>
      <xdr:colOff>177800</xdr:colOff>
      <xdr:row>98</xdr:row>
      <xdr:rowOff>117686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82044"/>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72286</xdr:rowOff>
    </xdr:from>
    <xdr:to>
      <xdr:col>41</xdr:col>
      <xdr:colOff>50800</xdr:colOff>
      <xdr:row>98</xdr:row>
      <xdr:rowOff>117686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874386"/>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162075</xdr:rowOff>
    </xdr:from>
    <xdr:to>
      <xdr:col>55</xdr:col>
      <xdr:colOff>50800</xdr:colOff>
      <xdr:row>98</xdr:row>
      <xdr:rowOff>92225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77002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144038</xdr:rowOff>
    </xdr:from>
    <xdr:to>
      <xdr:col>50</xdr:col>
      <xdr:colOff>165100</xdr:colOff>
      <xdr:row>98</xdr:row>
      <xdr:rowOff>74188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65315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29144</xdr:rowOff>
    </xdr:from>
    <xdr:to>
      <xdr:col>46</xdr:col>
      <xdr:colOff>38100</xdr:colOff>
      <xdr:row>98</xdr:row>
      <xdr:rowOff>130744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121871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66886</xdr:rowOff>
    </xdr:from>
    <xdr:to>
      <xdr:col>41</xdr:col>
      <xdr:colOff>101600</xdr:colOff>
      <xdr:row>98</xdr:row>
      <xdr:rowOff>168486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159613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21486</xdr:rowOff>
    </xdr:from>
    <xdr:to>
      <xdr:col>36</xdr:col>
      <xdr:colOff>165100</xdr:colOff>
      <xdr:row>98</xdr:row>
      <xdr:rowOff>123086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114213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1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19876</xdr:rowOff>
    </xdr:from>
    <xdr:to>
      <xdr:col>85</xdr:col>
      <xdr:colOff>127000</xdr:colOff>
      <xdr:row>38</xdr:row>
      <xdr:rowOff>38164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349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38164</xdr:rowOff>
    </xdr:from>
    <xdr:to>
      <xdr:col>81</xdr:col>
      <xdr:colOff>50800</xdr:colOff>
      <xdr:row>38</xdr:row>
      <xdr:rowOff>51918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5326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19495</xdr:rowOff>
    </xdr:from>
    <xdr:to>
      <xdr:col>76</xdr:col>
      <xdr:colOff>114300</xdr:colOff>
      <xdr:row>38</xdr:row>
      <xdr:rowOff>51918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63145"/>
          <a:ext cx="889000" cy="2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19495</xdr:rowOff>
    </xdr:from>
    <xdr:to>
      <xdr:col>71</xdr:col>
      <xdr:colOff>177800</xdr:colOff>
      <xdr:row>38</xdr:row>
      <xdr:rowOff>104039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63145"/>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140526</xdr:rowOff>
    </xdr:from>
    <xdr:to>
      <xdr:col>85</xdr:col>
      <xdr:colOff>177800</xdr:colOff>
      <xdr:row>38</xdr:row>
      <xdr:rowOff>70676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118953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158814</xdr:rowOff>
    </xdr:from>
    <xdr:to>
      <xdr:col>81</xdr:col>
      <xdr:colOff>101600</xdr:colOff>
      <xdr:row>38</xdr:row>
      <xdr:rowOff>88964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80091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1118</xdr:rowOff>
    </xdr:from>
    <xdr:to>
      <xdr:col>76</xdr:col>
      <xdr:colOff>165100</xdr:colOff>
      <xdr:row>38</xdr:row>
      <xdr:rowOff>102718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93845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0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140145</xdr:rowOff>
    </xdr:from>
    <xdr:to>
      <xdr:col>72</xdr:col>
      <xdr:colOff>38100</xdr:colOff>
      <xdr:row>37</xdr:row>
      <xdr:rowOff>70295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86822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53239</xdr:rowOff>
    </xdr:from>
    <xdr:to>
      <xdr:col>67</xdr:col>
      <xdr:colOff>101600</xdr:colOff>
      <xdr:row>38</xdr:row>
      <xdr:rowOff>154839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145966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53975</xdr:rowOff>
    </xdr:from>
    <xdr:to>
      <xdr:col>85</xdr:col>
      <xdr:colOff>127000</xdr:colOff>
      <xdr:row>57</xdr:row>
      <xdr:rowOff>110733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26625"/>
          <a:ext cx="8382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110733</xdr:rowOff>
    </xdr:from>
    <xdr:to>
      <xdr:col>81</xdr:col>
      <xdr:colOff>50800</xdr:colOff>
      <xdr:row>57</xdr:row>
      <xdr:rowOff>165254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83383"/>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80819</xdr:rowOff>
    </xdr:from>
    <xdr:to>
      <xdr:col>76</xdr:col>
      <xdr:colOff>114300</xdr:colOff>
      <xdr:row>57</xdr:row>
      <xdr:rowOff>165254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53469"/>
          <a:ext cx="889000" cy="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80819</xdr:rowOff>
    </xdr:from>
    <xdr:to>
      <xdr:col>71</xdr:col>
      <xdr:colOff>177800</xdr:colOff>
      <xdr:row>57</xdr:row>
      <xdr:rowOff>112040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53469"/>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3175</xdr:rowOff>
    </xdr:from>
    <xdr:to>
      <xdr:col>85</xdr:col>
      <xdr:colOff>177800</xdr:colOff>
      <xdr:row>57</xdr:row>
      <xdr:rowOff>104775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153052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59933</xdr:rowOff>
    </xdr:from>
    <xdr:to>
      <xdr:col>81</xdr:col>
      <xdr:colOff>101600</xdr:colOff>
      <xdr:row>57</xdr:row>
      <xdr:rowOff>161533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152660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114454</xdr:rowOff>
    </xdr:from>
    <xdr:to>
      <xdr:col>76</xdr:col>
      <xdr:colOff>165100</xdr:colOff>
      <xdr:row>58</xdr:row>
      <xdr:rowOff>44604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35731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30019</xdr:rowOff>
    </xdr:from>
    <xdr:to>
      <xdr:col>72</xdr:col>
      <xdr:colOff>38100</xdr:colOff>
      <xdr:row>57</xdr:row>
      <xdr:rowOff>131619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122746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9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61240</xdr:rowOff>
    </xdr:from>
    <xdr:to>
      <xdr:col>67</xdr:col>
      <xdr:colOff>101600</xdr:colOff>
      <xdr:row>57</xdr:row>
      <xdr:rowOff>162840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153967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129459</xdr:rowOff>
    </xdr:from>
    <xdr:to>
      <xdr:col>85</xdr:col>
      <xdr:colOff>127000</xdr:colOff>
      <xdr:row>78</xdr:row>
      <xdr:rowOff>135905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02559"/>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129459</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0255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85105</xdr:rowOff>
    </xdr:from>
    <xdr:to>
      <xdr:col>85</xdr:col>
      <xdr:colOff>177800</xdr:colOff>
      <xdr:row>79</xdr:row>
      <xdr:rowOff>15255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13932"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78659</xdr:rowOff>
    </xdr:from>
    <xdr:to>
      <xdr:col>81</xdr:col>
      <xdr:colOff>101600</xdr:colOff>
      <xdr:row>79</xdr:row>
      <xdr:rowOff>8809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171386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4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143827</xdr:rowOff>
    </xdr:from>
    <xdr:to>
      <xdr:col>85</xdr:col>
      <xdr:colOff>127000</xdr:colOff>
      <xdr:row>96</xdr:row>
      <xdr:rowOff>146380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03027"/>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143827</xdr:rowOff>
    </xdr:from>
    <xdr:to>
      <xdr:col>81</xdr:col>
      <xdr:colOff>50800</xdr:colOff>
      <xdr:row>96</xdr:row>
      <xdr:rowOff>160110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03027"/>
          <a:ext cx="8890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160110</xdr:rowOff>
    </xdr:from>
    <xdr:to>
      <xdr:col>76</xdr:col>
      <xdr:colOff>114300</xdr:colOff>
      <xdr:row>97</xdr:row>
      <xdr:rowOff>3924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1931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3924</xdr:rowOff>
    </xdr:from>
    <xdr:to>
      <xdr:col>71</xdr:col>
      <xdr:colOff>177800</xdr:colOff>
      <xdr:row>97</xdr:row>
      <xdr:rowOff>18186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34574"/>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95580</xdr:rowOff>
    </xdr:from>
    <xdr:to>
      <xdr:col>85</xdr:col>
      <xdr:colOff>177800</xdr:colOff>
      <xdr:row>97</xdr:row>
      <xdr:rowOff>25730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74007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93027</xdr:rowOff>
    </xdr:from>
    <xdr:to>
      <xdr:col>81</xdr:col>
      <xdr:colOff>101600</xdr:colOff>
      <xdr:row>97</xdr:row>
      <xdr:rowOff>23177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109310</xdr:rowOff>
    </xdr:from>
    <xdr:to>
      <xdr:col>76</xdr:col>
      <xdr:colOff>165100</xdr:colOff>
      <xdr:row>97</xdr:row>
      <xdr:rowOff>39460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30587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124574</xdr:rowOff>
    </xdr:from>
    <xdr:to>
      <xdr:col>72</xdr:col>
      <xdr:colOff>38100</xdr:colOff>
      <xdr:row>97</xdr:row>
      <xdr:rowOff>54724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45851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138836</xdr:rowOff>
    </xdr:from>
    <xdr:to>
      <xdr:col>67</xdr:col>
      <xdr:colOff>101600</xdr:colOff>
      <xdr:row>97</xdr:row>
      <xdr:rowOff>68986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60113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総務費については、人事院勧告に伴う人件費の増加等により、前年度から増加した。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については、価格高騰重点支援給付金等の物価高騰対策に係る経費の増額により、大幅に増加した。また、子ども・子育て支援制度における各種給付費や、障がい者への自立支援給付費等の経常的な経費は増加傾向が続いていること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年度は類似団体内平均値を上回った。今後も、制度改正や運用の方針に注視するとともに、受益者負担の適正化を含めて財源確保に努める。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教育費については、学校園一貫</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サービス展開事業の実施に伴う委託料の増加等により、前年度より増加した。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公債費については、類似団体内平均値よりも低水準で推移しており、令和元年度から増加していたが、令和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年度は減少に転じた。今後も計画的かつ効率的な事業</a:t>
          </a:r>
          <a:r>
            <a:rPr kumimoji="1" lang="ja-JP" altLang="en-US" sz="1300">
              <a:latin typeface="ＭＳ Ｐゴシック" panose="020B0600070205080204" pitchFamily="50" charset="-128"/>
              <a:ea typeface="ＭＳ Ｐゴシック" panose="020B0600070205080204" pitchFamily="50" charset="-128"/>
            </a:rPr>
            <a:t>の執行及び、起債の抑制に努める。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財政調整基金残高については、すりばち池の売却に係る池尻財産区特別会計からの繰入金約</a:t>
          </a:r>
          <a:r>
            <a:rPr kumimoji="1" lang="en-US" altLang="ja-JP" sz="1200">
              <a:solidFill>
                <a:schemeClr val="tx1"/>
              </a:solidFill>
              <a:latin typeface="ＭＳ ゴシック" pitchFamily="49" charset="-128"/>
              <a:ea typeface="ＭＳ ゴシック" pitchFamily="49" charset="-128"/>
            </a:rPr>
            <a:t>4</a:t>
          </a:r>
          <a:r>
            <a:rPr kumimoji="1" lang="ja-JP" altLang="en-US" sz="1200">
              <a:solidFill>
                <a:schemeClr val="tx1"/>
              </a:solidFill>
              <a:latin typeface="ＭＳ ゴシック" pitchFamily="49" charset="-128"/>
              <a:ea typeface="ＭＳ ゴシック" pitchFamily="49" charset="-128"/>
            </a:rPr>
            <a:t>億円を積み立てたため、対前年度比</a:t>
          </a:r>
          <a:r>
            <a:rPr kumimoji="1" lang="en-US" altLang="ja-JP" sz="1200">
              <a:solidFill>
                <a:schemeClr val="tx1"/>
              </a:solidFill>
              <a:latin typeface="ＭＳ ゴシック" pitchFamily="49" charset="-128"/>
              <a:ea typeface="ＭＳ ゴシック" pitchFamily="49" charset="-128"/>
            </a:rPr>
            <a:t>2.23</a:t>
          </a:r>
          <a:r>
            <a:rPr kumimoji="1" lang="ja-JP" altLang="en-US" sz="1200">
              <a:solidFill>
                <a:schemeClr val="tx1"/>
              </a:solidFill>
              <a:latin typeface="ＭＳ ゴシック" pitchFamily="49" charset="-128"/>
              <a:ea typeface="ＭＳ ゴシック" pitchFamily="49" charset="-128"/>
            </a:rPr>
            <a:t>ポイント増加した。</a:t>
          </a:r>
        </a:p>
        <a:p>
          <a:r>
            <a:rPr kumimoji="1" lang="ja-JP" altLang="en-US" sz="1200">
              <a:solidFill>
                <a:schemeClr val="tx1"/>
              </a:solidFill>
              <a:latin typeface="ＭＳ ゴシック" pitchFamily="49" charset="-128"/>
              <a:ea typeface="ＭＳ ゴシック" pitchFamily="49" charset="-128"/>
            </a:rPr>
            <a:t>　また、実質収支額については、黒字を維持しているものの人事院勧告に伴う人件費の増加や社会保障関係経費の増加があったこと等から、対前年度比</a:t>
          </a:r>
          <a:r>
            <a:rPr kumimoji="1" lang="en-US" altLang="ja-JP" sz="1200">
              <a:solidFill>
                <a:schemeClr val="tx1"/>
              </a:solidFill>
              <a:latin typeface="ＭＳ ゴシック" pitchFamily="49" charset="-128"/>
              <a:ea typeface="ＭＳ ゴシック" pitchFamily="49" charset="-128"/>
            </a:rPr>
            <a:t>2.21</a:t>
          </a:r>
          <a:r>
            <a:rPr kumimoji="1" lang="ja-JP" altLang="en-US" sz="1200">
              <a:solidFill>
                <a:schemeClr val="tx1"/>
              </a:solidFill>
              <a:latin typeface="ＭＳ ゴシック" pitchFamily="49" charset="-128"/>
              <a:ea typeface="ＭＳ ゴシック" pitchFamily="49" charset="-128"/>
            </a:rPr>
            <a:t>ポイント減少した。結果、実質単年度収支についても、</a:t>
          </a:r>
          <a:r>
            <a:rPr kumimoji="1" lang="en-US" altLang="ja-JP" sz="1200">
              <a:solidFill>
                <a:schemeClr val="tx1"/>
              </a:solidFill>
              <a:latin typeface="ＭＳ ゴシック" pitchFamily="49" charset="-128"/>
              <a:ea typeface="ＭＳ ゴシック" pitchFamily="49" charset="-128"/>
            </a:rPr>
            <a:t>0.14</a:t>
          </a:r>
          <a:r>
            <a:rPr kumimoji="1" lang="ja-JP" altLang="en-US" sz="1200">
              <a:solidFill>
                <a:schemeClr val="tx1"/>
              </a:solidFill>
              <a:latin typeface="ＭＳ ゴシック" pitchFamily="49" charset="-128"/>
              <a:ea typeface="ＭＳ ゴシック" pitchFamily="49" charset="-128"/>
            </a:rPr>
            <a:t>ポイント減少した。</a:t>
          </a:r>
        </a:p>
        <a:p>
          <a:r>
            <a:rPr kumimoji="1" lang="ja-JP" altLang="en-US" sz="1200">
              <a:solidFill>
                <a:schemeClr val="tx1"/>
              </a:solidFill>
              <a:latin typeface="ＭＳ ゴシック" pitchFamily="49" charset="-128"/>
              <a:ea typeface="ＭＳ ゴシック" pitchFamily="49" charset="-128"/>
            </a:rPr>
            <a:t>　今後も行財政改革による事務事業の整理や広域化の検討等効率的な行財政運営を進め、黒字収支の確保と基金の積立を図っていく。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連結実質赤字比率については、一般会計、特別会計及び企業会計全てが黒字の状況であるが、一般会計からの繰出金による影響が大きい。</a:t>
          </a:r>
        </a:p>
        <a:p>
          <a:r>
            <a:rPr kumimoji="1" lang="ja-JP" altLang="en-US" sz="1400">
              <a:latin typeface="ＭＳ ゴシック" pitchFamily="49" charset="-128"/>
              <a:ea typeface="ＭＳ ゴシック" pitchFamily="49" charset="-128"/>
            </a:rPr>
            <a:t>　下水道事業会計については、管路や管渠の老朽化が進んでおり、今後も、インフラ設備の更新に多額の費用が生じるため、収支均衡に注視が特に必要である。　　</a:t>
          </a:r>
        </a:p>
        <a:p>
          <a:r>
            <a:rPr kumimoji="1" lang="ja-JP" altLang="en-US" sz="1400">
              <a:latin typeface="ＭＳ ゴシック" pitchFamily="49" charset="-128"/>
              <a:ea typeface="ＭＳ ゴシック" pitchFamily="49" charset="-128"/>
            </a:rPr>
            <a:t>　今後も市税や国民健康保険料の徴収業務の強化に取り組み、また受益者負担の適正化を含めた使用料の見直し等を行い、財政基盤の強化に努める。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元利償還金については、令和元年度より増加に転じていたが、令和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年度においては、過年度に発行した教育施設に係る建設事業債の償還終了等により前年度と比較して減少したことから、実質公債費比率の分子は減少した。</a:t>
          </a:r>
        </a:p>
        <a:p>
          <a:r>
            <a:rPr kumimoji="1" lang="ja-JP" altLang="en-US" sz="1400">
              <a:solidFill>
                <a:schemeClr val="tx1"/>
              </a:solidFill>
              <a:latin typeface="ＭＳ ゴシック" pitchFamily="49" charset="-128"/>
              <a:ea typeface="ＭＳ ゴシック" pitchFamily="49" charset="-128"/>
            </a:rPr>
            <a:t>　今後も事業の選択と集中により新規発行を抑制し、公債費の適正化に取り組んでいく</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地方債の現在高や公営企業債等繰入見込額の減少等により、将来負担額が減少し、令和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年度の将来負担比率はマイナスとなった。</a:t>
          </a:r>
        </a:p>
        <a:p>
          <a:r>
            <a:rPr kumimoji="1" lang="ja-JP" altLang="en-US" sz="1400">
              <a:solidFill>
                <a:schemeClr val="tx1"/>
              </a:solidFill>
              <a:latin typeface="ＭＳ ゴシック" pitchFamily="49" charset="-128"/>
              <a:ea typeface="ＭＳ ゴシック" pitchFamily="49" charset="-128"/>
            </a:rPr>
            <a:t>　今後も引き続き、</a:t>
          </a:r>
          <a:r>
            <a:rPr kumimoji="1" lang="ja-JP" altLang="en-US" sz="1400">
              <a:latin typeface="ＭＳ ゴシック" pitchFamily="49" charset="-128"/>
              <a:ea typeface="ＭＳ ゴシック" pitchFamily="49" charset="-128"/>
            </a:rPr>
            <a:t>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これは、すりばち池の売却に係る池尻財産区特別会計からの繰入金を積み立てたことにより、財政調整基金で約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億円増加したことが主な要因である。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ごとの取り扱い方針については、下記のとおりであるが、いずれの基金についても、目的に沿った有効な活用を行うために、各種の計画や収支見込み等を勘案した適切な準備（積立）を行うとともに、基金からの財源充当（取り崩し）については、充当対象施策の必要性や緊急性等を十分に勘案するとともに、持続可能な財政運営に資するべく慎重に行い、適切な財源措置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また各種基金については、現在、全額を定期預金にて運用しているが、超低金利状況を鑑み、運用方法について検討を行い、財源確保に努める。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・地域福祉基金：地域福祉の推進に資するために設置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・職員退職手当基金：退職手当の財源に不足を生じたときの財源を積み立てるために設置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・文化振興基金：市民の文化の振興に資するために設置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・国際交流基金：国際交流と国際理解を深める諸事業の推進を図るために設置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・緑のまちづくり基金：ふるさと創生事業を含む緑のまちづくりの推進を図るために設置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・市民公益活動促進基金：市民公益活動の促進に要する経費に充てるために設置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・子育て応援基金：市民が安心して子育てができる環境づくりを推進することを目的として設置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・森林環境譲与税基金：森林の整備及びその促進に関する事業に要する経費に充てるために設置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・新型コロナウイルス感染症等対策基金：新型コロナウイルス感染症等の感染拡大防止や感染拡大の影響を受けた市民生活の支援及び地域経済の活性</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化に資することを目的として設置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職員退職手当基金については、取り崩しを行わず、運用利子収入分のみを積み立てたことから、横ばいとなっている。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その他の特定目的基金については、一部事業に係る財源として取り崩しを行ったものの、ふるさと納税寄附金の積み立てにより、残高は増加した。</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職員退職手当基金については、令和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年度以降に退職者数・退職手当額の増加が見込まれており、決算状況と収支見込みを勘案した計画的な積立を行っていく。</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その他の特定目的金については、財源とする寄付金等の増収に向けた取り組みを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強化していくとともに、多様化する市民ニーズに柔軟に対応するために、必要となる施策の実現に向け、適切な財源充当を行っていく。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年度は取り崩しを行わず、すりばち池の売却に係る池尻財産区特別会計からの繰入金約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億円を積み立てたことから、残高は大きく増加した。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の緊急対応時のほか、市の対応として必要不可欠な財源措置に柔軟に対応するため積み立てているものであり、今後も市の財政運営状況・決算状況等を勘案し、積立・取り崩しについては適切な対応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市の行政経営の課題として、社会保障関係経費の増嵩による経常経費の上昇や、公共施設の老朽化対策等があるため、決算状況と収支見込みを踏まえた適切な備え（積み増し等）を講じるとともに、計画に基づいた効率的・効果的な執行のための財源措置に努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年度は取り崩しを行わず、地方交付税追加交付分（臨時財政対策債償還基金費）の一部を積み立てたことから、残高は大きく増加した。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償還中の地方債については、原則的に、国等の公的機関または金融機関からの借り入れで元利均等または元金均等返済となっており、償還額の平準化が図られていること、金利水準の変動による借り換え等の必要性が低いことなどから、当面の間、当該基金については、運用利子収入分のみの積立を継続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年度に積み立てた基金については、臨時財政対策債の償還に合わせて計画的に取り崩しを行う。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今後の市の財政状況の変動に伴う起債発行（償還額）状況や、市場環境の変化に注視しつつ、必要に応じた適切な措置を講じていく。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23776983</v>
      </c>
      <c r="BO4" s="371"/>
      <c r="BP4" s="371"/>
      <c r="BQ4" s="371"/>
      <c r="BR4" s="371"/>
      <c r="BS4" s="371"/>
      <c r="BT4" s="371"/>
      <c r="BU4" s="372"/>
      <c r="BV4" s="370">
        <v>23268429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5.7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23254611</v>
      </c>
      <c r="BO5" s="408"/>
      <c r="BP5" s="408"/>
      <c r="BQ5" s="408"/>
      <c r="BR5" s="408"/>
      <c r="BS5" s="408"/>
      <c r="BT5" s="408"/>
      <c r="BU5" s="409"/>
      <c r="BV5" s="407">
        <v>22500816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98.4</v>
      </c>
      <c r="CU5" s="405"/>
      <c r="CV5" s="405"/>
      <c r="CW5" s="405"/>
      <c r="CX5" s="405"/>
      <c r="CY5" s="405"/>
      <c r="CZ5" s="405"/>
      <c r="DA5" s="406"/>
      <c r="DB5" s="404">
        <v>94.7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522372</v>
      </c>
      <c r="BO6" s="408"/>
      <c r="BP6" s="408"/>
      <c r="BQ6" s="408"/>
      <c r="BR6" s="408"/>
      <c r="BS6" s="408"/>
      <c r="BT6" s="408"/>
      <c r="BU6" s="409"/>
      <c r="BV6" s="407">
        <v>767613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99.4</v>
      </c>
      <c r="CU6" s="445"/>
      <c r="CV6" s="445"/>
      <c r="CW6" s="445"/>
      <c r="CX6" s="445"/>
      <c r="CY6" s="445"/>
      <c r="CZ6" s="445"/>
      <c r="DA6" s="446"/>
      <c r="DB6" s="444">
        <v>96.8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66295</v>
      </c>
      <c r="BO7" s="408"/>
      <c r="BP7" s="408"/>
      <c r="BQ7" s="408"/>
      <c r="BR7" s="408"/>
      <c r="BS7" s="408"/>
      <c r="BT7" s="408"/>
      <c r="BU7" s="409"/>
      <c r="BV7" s="407">
        <v>37270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13151988</v>
      </c>
      <c r="CU7" s="408"/>
      <c r="CV7" s="408"/>
      <c r="CW7" s="408"/>
      <c r="CX7" s="408"/>
      <c r="CY7" s="408"/>
      <c r="CZ7" s="408"/>
      <c r="DA7" s="409"/>
      <c r="DB7" s="407">
        <v>12865138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456077</v>
      </c>
      <c r="BO8" s="408"/>
      <c r="BP8" s="408"/>
      <c r="BQ8" s="408"/>
      <c r="BR8" s="408"/>
      <c r="BS8" s="408"/>
      <c r="BT8" s="408"/>
      <c r="BU8" s="409"/>
      <c r="BV8" s="407">
        <v>730343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0.64</v>
      </c>
      <c r="CU8" s="448"/>
      <c r="CV8" s="448"/>
      <c r="CW8" s="448"/>
      <c r="CX8" s="448"/>
      <c r="CY8" s="448"/>
      <c r="CZ8" s="448"/>
      <c r="DA8" s="449"/>
      <c r="DB8" s="447">
        <v>0.66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58435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-274266</v>
      </c>
      <c r="BO9" s="408"/>
      <c r="BP9" s="408"/>
      <c r="BQ9" s="408"/>
      <c r="BR9" s="408"/>
      <c r="BS9" s="408"/>
      <c r="BT9" s="408"/>
      <c r="BU9" s="409"/>
      <c r="BV9" s="407">
        <v>-92462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12.3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57792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366149</v>
      </c>
      <c r="BO10" s="408"/>
      <c r="BP10" s="408"/>
      <c r="BQ10" s="408"/>
      <c r="BR10" s="408"/>
      <c r="BS10" s="408"/>
      <c r="BT10" s="408"/>
      <c r="BU10" s="409"/>
      <c r="BV10" s="407">
        <v>200587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58031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57462</v>
      </c>
      <c r="S13" s="492"/>
      <c r="T13" s="492"/>
      <c r="U13" s="492"/>
      <c r="V13" s="493"/>
      <c r="W13" s="423" t="s">
        <v>131</v>
      </c>
      <c r="X13" s="424"/>
      <c r="Y13" s="424"/>
      <c r="Z13" s="424"/>
      <c r="AA13" s="424"/>
      <c r="AB13" s="414"/>
      <c r="AC13" s="458">
        <v>205</v>
      </c>
      <c r="AD13" s="459"/>
      <c r="AE13" s="459"/>
      <c r="AF13" s="459"/>
      <c r="AG13" s="501"/>
      <c r="AH13" s="458">
        <v>220</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91883</v>
      </c>
      <c r="BO13" s="408"/>
      <c r="BP13" s="408"/>
      <c r="BQ13" s="408"/>
      <c r="BR13" s="408"/>
      <c r="BS13" s="408"/>
      <c r="BT13" s="408"/>
      <c r="BU13" s="409"/>
      <c r="BV13" s="407">
        <v>108125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3.7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58292</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57764</v>
      </c>
      <c r="S15" s="492"/>
      <c r="T15" s="492"/>
      <c r="U15" s="492"/>
      <c r="V15" s="493"/>
      <c r="W15" s="423" t="s">
        <v>137</v>
      </c>
      <c r="X15" s="424"/>
      <c r="Y15" s="424"/>
      <c r="Z15" s="424"/>
      <c r="AA15" s="424"/>
      <c r="AB15" s="414"/>
      <c r="AC15" s="458">
        <v>4393</v>
      </c>
      <c r="AD15" s="459"/>
      <c r="AE15" s="459"/>
      <c r="AF15" s="459"/>
      <c r="AG15" s="501"/>
      <c r="AH15" s="458">
        <v>4741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7092292</v>
      </c>
      <c r="BO15" s="371"/>
      <c r="BP15" s="371"/>
      <c r="BQ15" s="371"/>
      <c r="BR15" s="371"/>
      <c r="BS15" s="371"/>
      <c r="BT15" s="371"/>
      <c r="BU15" s="372"/>
      <c r="BV15" s="370">
        <v>6882355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19.899999999999999</v>
      </c>
      <c r="AD16" s="495"/>
      <c r="AE16" s="495"/>
      <c r="AF16" s="495"/>
      <c r="AG16" s="496"/>
      <c r="AH16" s="494">
        <v>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11054215</v>
      </c>
      <c r="BO16" s="408"/>
      <c r="BP16" s="408"/>
      <c r="BQ16" s="408"/>
      <c r="BR16" s="408"/>
      <c r="BS16" s="408"/>
      <c r="BT16" s="408"/>
      <c r="BU16" s="409"/>
      <c r="BV16" s="407">
        <v>10685396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17464</v>
      </c>
      <c r="AD17" s="459"/>
      <c r="AE17" s="459"/>
      <c r="AF17" s="459"/>
      <c r="AG17" s="501"/>
      <c r="AH17" s="458">
        <v>17618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9063842</v>
      </c>
      <c r="BO17" s="408"/>
      <c r="BP17" s="408"/>
      <c r="BQ17" s="408"/>
      <c r="BR17" s="408"/>
      <c r="BS17" s="408"/>
      <c r="BT17" s="408"/>
      <c r="BU17" s="409"/>
      <c r="BV17" s="407">
        <v>8784370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11.92</v>
      </c>
      <c r="M18" s="531"/>
      <c r="N18" s="531"/>
      <c r="O18" s="531"/>
      <c r="P18" s="531"/>
      <c r="Q18" s="531"/>
      <c r="R18" s="532"/>
      <c r="S18" s="532"/>
      <c r="T18" s="532"/>
      <c r="U18" s="532"/>
      <c r="V18" s="533"/>
      <c r="W18" s="425"/>
      <c r="X18" s="426"/>
      <c r="Y18" s="426"/>
      <c r="Z18" s="426"/>
      <c r="AA18" s="426"/>
      <c r="AB18" s="417"/>
      <c r="AC18" s="534">
        <v>79.2</v>
      </c>
      <c r="AD18" s="535"/>
      <c r="AE18" s="535"/>
      <c r="AF18" s="535"/>
      <c r="AG18" s="536"/>
      <c r="AH18" s="534">
        <v>78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13148334</v>
      </c>
      <c r="BO18" s="408"/>
      <c r="BP18" s="408"/>
      <c r="BQ18" s="408"/>
      <c r="BR18" s="408"/>
      <c r="BS18" s="408"/>
      <c r="BT18" s="408"/>
      <c r="BU18" s="409"/>
      <c r="BV18" s="407">
        <v>12494460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4902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16378776</v>
      </c>
      <c r="BO19" s="408"/>
      <c r="BP19" s="408"/>
      <c r="BQ19" s="408"/>
      <c r="BR19" s="408"/>
      <c r="BS19" s="408"/>
      <c r="BT19" s="408"/>
      <c r="BU19" s="409"/>
      <c r="BV19" s="407">
        <v>15512085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24216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14225707</v>
      </c>
      <c r="BO22" s="371"/>
      <c r="BP22" s="371"/>
      <c r="BQ22" s="371"/>
      <c r="BR22" s="371"/>
      <c r="BS22" s="371"/>
      <c r="BT22" s="371"/>
      <c r="BU22" s="372"/>
      <c r="BV22" s="370">
        <v>15338789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11690518</v>
      </c>
      <c r="BO23" s="408"/>
      <c r="BP23" s="408"/>
      <c r="BQ23" s="408"/>
      <c r="BR23" s="408"/>
      <c r="BS23" s="408"/>
      <c r="BT23" s="408"/>
      <c r="BU23" s="409"/>
      <c r="BV23" s="407">
        <v>12351557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7650</v>
      </c>
      <c r="R24" s="459"/>
      <c r="S24" s="459"/>
      <c r="T24" s="459"/>
      <c r="U24" s="459"/>
      <c r="V24" s="501"/>
      <c r="W24" s="553"/>
      <c r="X24" s="554"/>
      <c r="Y24" s="555"/>
      <c r="Z24" s="457" t="s">
        <v>162</v>
      </c>
      <c r="AA24" s="437"/>
      <c r="AB24" s="437"/>
      <c r="AC24" s="437"/>
      <c r="AD24" s="437"/>
      <c r="AE24" s="437"/>
      <c r="AF24" s="437"/>
      <c r="AG24" s="438"/>
      <c r="AH24" s="458">
        <v>294</v>
      </c>
      <c r="AI24" s="459"/>
      <c r="AJ24" s="459"/>
      <c r="AK24" s="459"/>
      <c r="AL24" s="501"/>
      <c r="AM24" s="458">
        <v>908754</v>
      </c>
      <c r="AN24" s="459"/>
      <c r="AO24" s="459"/>
      <c r="AP24" s="459"/>
      <c r="AQ24" s="459"/>
      <c r="AR24" s="501"/>
      <c r="AS24" s="458">
        <v>3091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5118382</v>
      </c>
      <c r="BO24" s="408"/>
      <c r="BP24" s="408"/>
      <c r="BQ24" s="408"/>
      <c r="BR24" s="408"/>
      <c r="BS24" s="408"/>
      <c r="BT24" s="408"/>
      <c r="BU24" s="409"/>
      <c r="BV24" s="407">
        <v>5486675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6460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2018567</v>
      </c>
      <c r="BO25" s="371"/>
      <c r="BP25" s="371"/>
      <c r="BQ25" s="371"/>
      <c r="BR25" s="371"/>
      <c r="BS25" s="371"/>
      <c r="BT25" s="371"/>
      <c r="BU25" s="372"/>
      <c r="BV25" s="370">
        <v>1221628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5950</v>
      </c>
      <c r="R26" s="459"/>
      <c r="S26" s="459"/>
      <c r="T26" s="459"/>
      <c r="U26" s="459"/>
      <c r="V26" s="501"/>
      <c r="W26" s="553"/>
      <c r="X26" s="554"/>
      <c r="Y26" s="555"/>
      <c r="Z26" s="457" t="s">
        <v>168</v>
      </c>
      <c r="AA26" s="559"/>
      <c r="AB26" s="559"/>
      <c r="AC26" s="559"/>
      <c r="AD26" s="559"/>
      <c r="AE26" s="559"/>
      <c r="AF26" s="559"/>
      <c r="AG26" s="560"/>
      <c r="AH26" s="458">
        <v>13</v>
      </c>
      <c r="AI26" s="459"/>
      <c r="AJ26" s="459"/>
      <c r="AK26" s="459"/>
      <c r="AL26" s="501"/>
      <c r="AM26" s="458">
        <v>47593</v>
      </c>
      <c r="AN26" s="459"/>
      <c r="AO26" s="459"/>
      <c r="AP26" s="459"/>
      <c r="AQ26" s="459"/>
      <c r="AR26" s="501"/>
      <c r="AS26" s="458">
        <v>3661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5510</v>
      </c>
      <c r="R27" s="459"/>
      <c r="S27" s="459"/>
      <c r="T27" s="459"/>
      <c r="U27" s="459"/>
      <c r="V27" s="501"/>
      <c r="W27" s="553"/>
      <c r="X27" s="554"/>
      <c r="Y27" s="555"/>
      <c r="Z27" s="457" t="s">
        <v>171</v>
      </c>
      <c r="AA27" s="437"/>
      <c r="AB27" s="437"/>
      <c r="AC27" s="437"/>
      <c r="AD27" s="437"/>
      <c r="AE27" s="437"/>
      <c r="AF27" s="437"/>
      <c r="AG27" s="438"/>
      <c r="AH27" s="458">
        <v>31</v>
      </c>
      <c r="AI27" s="459"/>
      <c r="AJ27" s="459"/>
      <c r="AK27" s="459"/>
      <c r="AL27" s="501"/>
      <c r="AM27" s="458">
        <v>101577</v>
      </c>
      <c r="AN27" s="459"/>
      <c r="AO27" s="459"/>
      <c r="AP27" s="459"/>
      <c r="AQ27" s="459"/>
      <c r="AR27" s="501"/>
      <c r="AS27" s="458">
        <v>3277</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4940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3607751</v>
      </c>
      <c r="BO28" s="371"/>
      <c r="BP28" s="371"/>
      <c r="BQ28" s="371"/>
      <c r="BR28" s="371"/>
      <c r="BS28" s="371"/>
      <c r="BT28" s="371"/>
      <c r="BU28" s="372"/>
      <c r="BV28" s="370">
        <v>3241602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13</v>
      </c>
      <c r="M29" s="459"/>
      <c r="N29" s="459"/>
      <c r="O29" s="459"/>
      <c r="P29" s="501"/>
      <c r="Q29" s="458">
        <v>4750</v>
      </c>
      <c r="R29" s="459"/>
      <c r="S29" s="459"/>
      <c r="T29" s="459"/>
      <c r="U29" s="459"/>
      <c r="V29" s="501"/>
      <c r="W29" s="556"/>
      <c r="X29" s="557"/>
      <c r="Y29" s="558"/>
      <c r="Z29" s="457" t="s">
        <v>177</v>
      </c>
      <c r="AA29" s="437"/>
      <c r="AB29" s="437"/>
      <c r="AC29" s="437"/>
      <c r="AD29" s="437"/>
      <c r="AE29" s="437"/>
      <c r="AF29" s="437"/>
      <c r="AG29" s="438"/>
      <c r="AH29" s="458">
        <v>325</v>
      </c>
      <c r="AI29" s="459"/>
      <c r="AJ29" s="459"/>
      <c r="AK29" s="459"/>
      <c r="AL29" s="501"/>
      <c r="AM29" s="458">
        <v>1010331</v>
      </c>
      <c r="AN29" s="459"/>
      <c r="AO29" s="459"/>
      <c r="AP29" s="459"/>
      <c r="AQ29" s="459"/>
      <c r="AR29" s="501"/>
      <c r="AS29" s="458">
        <v>3109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215063</v>
      </c>
      <c r="BO29" s="408"/>
      <c r="BP29" s="408"/>
      <c r="BQ29" s="408"/>
      <c r="BR29" s="408"/>
      <c r="BS29" s="408"/>
      <c r="BT29" s="408"/>
      <c r="BU29" s="409"/>
      <c r="BV29" s="407">
        <v>147692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861238</v>
      </c>
      <c r="BO30" s="527"/>
      <c r="BP30" s="527"/>
      <c r="BQ30" s="527"/>
      <c r="BR30" s="527"/>
      <c r="BS30" s="527"/>
      <c r="BT30" s="527"/>
      <c r="BU30" s="528"/>
      <c r="BV30" s="526">
        <v>845010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大阪府後期高齢者医療広域連合
（一般会計）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大阪狭山市文化振興事業団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大阪府後期高齢者医療広域連合
（後期高齢者医療特別会計）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大阪広域水道企業団
水道事業会計（水道用水供給事業）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大阪広域水道企業団
水道事業会計（市町村域水道事業）
大阪狭山水道事業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
（工業用水道事業会計）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南河内環境事業組合(旧南河内清掃施設組合)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4jIF/gFMc+i/8AlSdb6jV1whcbOFtsuwyxcNhfljiEfmhA9bXir6hhOMA1Gpr2IGmgOnwGgu0iengUG2ThysqQ==" saltValue="N1oV6Wes0tm7IBrZ9hwh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7667415</v>
      </c>
      <c r="S5" s="613"/>
      <c r="T5" s="613"/>
      <c r="U5" s="613"/>
      <c r="V5" s="613"/>
      <c r="W5" s="613"/>
      <c r="X5" s="613"/>
      <c r="Y5" s="614"/>
      <c r="Z5" s="615">
        <v>32.200000000000003</v>
      </c>
      <c r="AA5" s="615"/>
      <c r="AB5" s="615"/>
      <c r="AC5" s="615"/>
      <c r="AD5" s="616">
        <v>7284131</v>
      </c>
      <c r="AE5" s="616"/>
      <c r="AF5" s="616"/>
      <c r="AG5" s="616"/>
      <c r="AH5" s="616"/>
      <c r="AI5" s="616"/>
      <c r="AJ5" s="616"/>
      <c r="AK5" s="616"/>
      <c r="AL5" s="617">
        <v>55.1</v>
      </c>
      <c r="AM5" s="618"/>
      <c r="AN5" s="618"/>
      <c r="AO5" s="619"/>
      <c r="AP5" s="609" t="s">
        <v>216</v>
      </c>
      <c r="AQ5" s="610"/>
      <c r="AR5" s="610"/>
      <c r="AS5" s="610"/>
      <c r="AT5" s="610"/>
      <c r="AU5" s="610"/>
      <c r="AV5" s="610"/>
      <c r="AW5" s="610"/>
      <c r="AX5" s="610"/>
      <c r="AY5" s="610"/>
      <c r="AZ5" s="610"/>
      <c r="BA5" s="610"/>
      <c r="BB5" s="610"/>
      <c r="BC5" s="610"/>
      <c r="BD5" s="610"/>
      <c r="BE5" s="610"/>
      <c r="BF5" s="611"/>
      <c r="BG5" s="623">
        <v>7284131</v>
      </c>
      <c r="BH5" s="624"/>
      <c r="BI5" s="624"/>
      <c r="BJ5" s="624"/>
      <c r="BK5" s="624"/>
      <c r="BL5" s="624"/>
      <c r="BM5" s="624"/>
      <c r="BN5" s="625"/>
      <c r="BO5" s="626">
        <v>95</v>
      </c>
      <c r="BP5" s="626"/>
      <c r="BQ5" s="626"/>
      <c r="BR5" s="626"/>
      <c r="BS5" s="627">
        <v>9347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113368</v>
      </c>
      <c r="S6" s="624"/>
      <c r="T6" s="624"/>
      <c r="U6" s="624"/>
      <c r="V6" s="624"/>
      <c r="W6" s="624"/>
      <c r="X6" s="624"/>
      <c r="Y6" s="625"/>
      <c r="Z6" s="626">
        <v>0.5</v>
      </c>
      <c r="AA6" s="626"/>
      <c r="AB6" s="626"/>
      <c r="AC6" s="626"/>
      <c r="AD6" s="627">
        <v>113368</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7284131</v>
      </c>
      <c r="BH6" s="624"/>
      <c r="BI6" s="624"/>
      <c r="BJ6" s="624"/>
      <c r="BK6" s="624"/>
      <c r="BL6" s="624"/>
      <c r="BM6" s="624"/>
      <c r="BN6" s="625"/>
      <c r="BO6" s="626">
        <v>95</v>
      </c>
      <c r="BP6" s="626"/>
      <c r="BQ6" s="626"/>
      <c r="BR6" s="626"/>
      <c r="BS6" s="627">
        <v>9347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184141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184141</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8351</v>
      </c>
      <c r="S7" s="624"/>
      <c r="T7" s="624"/>
      <c r="U7" s="624"/>
      <c r="V7" s="624"/>
      <c r="W7" s="624"/>
      <c r="X7" s="624"/>
      <c r="Y7" s="625"/>
      <c r="Z7" s="626">
        <v>0</v>
      </c>
      <c r="AA7" s="626"/>
      <c r="AB7" s="626"/>
      <c r="AC7" s="626"/>
      <c r="AD7" s="627">
        <v>8351</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3953362</v>
      </c>
      <c r="BH7" s="624"/>
      <c r="BI7" s="624"/>
      <c r="BJ7" s="624"/>
      <c r="BK7" s="624"/>
      <c r="BL7" s="624"/>
      <c r="BM7" s="624"/>
      <c r="BN7" s="625"/>
      <c r="BO7" s="626">
        <v>51.6</v>
      </c>
      <c r="BP7" s="626"/>
      <c r="BQ7" s="626"/>
      <c r="BR7" s="626"/>
      <c r="BS7" s="627">
        <v>9347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2880908</v>
      </c>
      <c r="CS7" s="624"/>
      <c r="CT7" s="624"/>
      <c r="CU7" s="624"/>
      <c r="CV7" s="624"/>
      <c r="CW7" s="624"/>
      <c r="CX7" s="624"/>
      <c r="CY7" s="625"/>
      <c r="CZ7" s="626">
        <v>12.4</v>
      </c>
      <c r="DA7" s="626"/>
      <c r="DB7" s="626"/>
      <c r="DC7" s="626"/>
      <c r="DD7" s="632">
        <v>225792</v>
      </c>
      <c r="DE7" s="624"/>
      <c r="DF7" s="624"/>
      <c r="DG7" s="624"/>
      <c r="DH7" s="624"/>
      <c r="DI7" s="624"/>
      <c r="DJ7" s="624"/>
      <c r="DK7" s="624"/>
      <c r="DL7" s="624"/>
      <c r="DM7" s="624"/>
      <c r="DN7" s="624"/>
      <c r="DO7" s="624"/>
      <c r="DP7" s="625"/>
      <c r="DQ7" s="632">
        <v>2423864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83449</v>
      </c>
      <c r="S8" s="624"/>
      <c r="T8" s="624"/>
      <c r="U8" s="624"/>
      <c r="V8" s="624"/>
      <c r="W8" s="624"/>
      <c r="X8" s="624"/>
      <c r="Y8" s="625"/>
      <c r="Z8" s="626">
        <v>0.4</v>
      </c>
      <c r="AA8" s="626"/>
      <c r="AB8" s="626"/>
      <c r="AC8" s="626"/>
      <c r="AD8" s="627">
        <v>83449</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100035</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11240113</v>
      </c>
      <c r="CS8" s="624"/>
      <c r="CT8" s="624"/>
      <c r="CU8" s="624"/>
      <c r="CV8" s="624"/>
      <c r="CW8" s="624"/>
      <c r="CX8" s="624"/>
      <c r="CY8" s="625"/>
      <c r="CZ8" s="626">
        <v>48.3</v>
      </c>
      <c r="DA8" s="626"/>
      <c r="DB8" s="626"/>
      <c r="DC8" s="626"/>
      <c r="DD8" s="632">
        <v>10887</v>
      </c>
      <c r="DE8" s="624"/>
      <c r="DF8" s="624"/>
      <c r="DG8" s="624"/>
      <c r="DH8" s="624"/>
      <c r="DI8" s="624"/>
      <c r="DJ8" s="624"/>
      <c r="DK8" s="624"/>
      <c r="DL8" s="624"/>
      <c r="DM8" s="624"/>
      <c r="DN8" s="624"/>
      <c r="DO8" s="624"/>
      <c r="DP8" s="625"/>
      <c r="DQ8" s="632">
        <v>5772288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89716</v>
      </c>
      <c r="S9" s="624"/>
      <c r="T9" s="624"/>
      <c r="U9" s="624"/>
      <c r="V9" s="624"/>
      <c r="W9" s="624"/>
      <c r="X9" s="624"/>
      <c r="Y9" s="625"/>
      <c r="Z9" s="626">
        <v>0.4</v>
      </c>
      <c r="AA9" s="626"/>
      <c r="AB9" s="626"/>
      <c r="AC9" s="626"/>
      <c r="AD9" s="627">
        <v>89716</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3647328</v>
      </c>
      <c r="BH9" s="624"/>
      <c r="BI9" s="624"/>
      <c r="BJ9" s="624"/>
      <c r="BK9" s="624"/>
      <c r="BL9" s="624"/>
      <c r="BM9" s="624"/>
      <c r="BN9" s="625"/>
      <c r="BO9" s="626">
        <v>47.6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1837522</v>
      </c>
      <c r="CS9" s="624"/>
      <c r="CT9" s="624"/>
      <c r="CU9" s="624"/>
      <c r="CV9" s="624"/>
      <c r="CW9" s="624"/>
      <c r="CX9" s="624"/>
      <c r="CY9" s="625"/>
      <c r="CZ9" s="626">
        <v>7.9</v>
      </c>
      <c r="DA9" s="626"/>
      <c r="DB9" s="626"/>
      <c r="DC9" s="626"/>
      <c r="DD9" s="632">
        <v>5494</v>
      </c>
      <c r="DE9" s="624"/>
      <c r="DF9" s="624"/>
      <c r="DG9" s="624"/>
      <c r="DH9" s="624"/>
      <c r="DI9" s="624"/>
      <c r="DJ9" s="624"/>
      <c r="DK9" s="624"/>
      <c r="DL9" s="624"/>
      <c r="DM9" s="624"/>
      <c r="DN9" s="624"/>
      <c r="DO9" s="624"/>
      <c r="DP9" s="625"/>
      <c r="DQ9" s="632">
        <v>1608979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100342</v>
      </c>
      <c r="BH10" s="624"/>
      <c r="BI10" s="624"/>
      <c r="BJ10" s="624"/>
      <c r="BK10" s="624"/>
      <c r="BL10" s="624"/>
      <c r="BM10" s="624"/>
      <c r="BN10" s="625"/>
      <c r="BO10" s="626">
        <v>1.3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20386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19878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1319921</v>
      </c>
      <c r="S11" s="624"/>
      <c r="T11" s="624"/>
      <c r="U11" s="624"/>
      <c r="V11" s="624"/>
      <c r="W11" s="624"/>
      <c r="X11" s="624"/>
      <c r="Y11" s="625"/>
      <c r="Z11" s="628">
        <v>5.6</v>
      </c>
      <c r="AA11" s="629"/>
      <c r="AB11" s="629"/>
      <c r="AC11" s="635"/>
      <c r="AD11" s="632">
        <v>1319921</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105657</v>
      </c>
      <c r="BH11" s="624"/>
      <c r="BI11" s="624"/>
      <c r="BJ11" s="624"/>
      <c r="BK11" s="624"/>
      <c r="BL11" s="624"/>
      <c r="BM11" s="624"/>
      <c r="BN11" s="625"/>
      <c r="BO11" s="626">
        <v>1.4</v>
      </c>
      <c r="BP11" s="626"/>
      <c r="BQ11" s="626"/>
      <c r="BR11" s="626"/>
      <c r="BS11" s="627">
        <v>9347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182143</v>
      </c>
      <c r="CS11" s="624"/>
      <c r="CT11" s="624"/>
      <c r="CU11" s="624"/>
      <c r="CV11" s="624"/>
      <c r="CW11" s="624"/>
      <c r="CX11" s="624"/>
      <c r="CY11" s="625"/>
      <c r="CZ11" s="626">
        <v>0.8</v>
      </c>
      <c r="DA11" s="626"/>
      <c r="DB11" s="626"/>
      <c r="DC11" s="626"/>
      <c r="DD11" s="632">
        <v>129598</v>
      </c>
      <c r="DE11" s="624"/>
      <c r="DF11" s="624"/>
      <c r="DG11" s="624"/>
      <c r="DH11" s="624"/>
      <c r="DI11" s="624"/>
      <c r="DJ11" s="624"/>
      <c r="DK11" s="624"/>
      <c r="DL11" s="624"/>
      <c r="DM11" s="624"/>
      <c r="DN11" s="624"/>
      <c r="DO11" s="624"/>
      <c r="DP11" s="625"/>
      <c r="DQ11" s="632">
        <v>67878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2898968</v>
      </c>
      <c r="BH12" s="624"/>
      <c r="BI12" s="624"/>
      <c r="BJ12" s="624"/>
      <c r="BK12" s="624"/>
      <c r="BL12" s="624"/>
      <c r="BM12" s="624"/>
      <c r="BN12" s="625"/>
      <c r="BO12" s="626">
        <v>37.799999999999997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192301</v>
      </c>
      <c r="CS12" s="624"/>
      <c r="CT12" s="624"/>
      <c r="CU12" s="624"/>
      <c r="CV12" s="624"/>
      <c r="CW12" s="624"/>
      <c r="CX12" s="624"/>
      <c r="CY12" s="625"/>
      <c r="CZ12" s="626">
        <v>0.8</v>
      </c>
      <c r="DA12" s="626"/>
      <c r="DB12" s="626"/>
      <c r="DC12" s="626"/>
      <c r="DD12" s="632" t="s">
        <v>122</v>
      </c>
      <c r="DE12" s="624"/>
      <c r="DF12" s="624"/>
      <c r="DG12" s="624"/>
      <c r="DH12" s="624"/>
      <c r="DI12" s="624"/>
      <c r="DJ12" s="624"/>
      <c r="DK12" s="624"/>
      <c r="DL12" s="624"/>
      <c r="DM12" s="624"/>
      <c r="DN12" s="624"/>
      <c r="DO12" s="624"/>
      <c r="DP12" s="625"/>
      <c r="DQ12" s="632">
        <v>183422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2865750</v>
      </c>
      <c r="BH13" s="624"/>
      <c r="BI13" s="624"/>
      <c r="BJ13" s="624"/>
      <c r="BK13" s="624"/>
      <c r="BL13" s="624"/>
      <c r="BM13" s="624"/>
      <c r="BN13" s="625"/>
      <c r="BO13" s="626">
        <v>37.4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1410085</v>
      </c>
      <c r="CS13" s="624"/>
      <c r="CT13" s="624"/>
      <c r="CU13" s="624"/>
      <c r="CV13" s="624"/>
      <c r="CW13" s="624"/>
      <c r="CX13" s="624"/>
      <c r="CY13" s="625"/>
      <c r="CZ13" s="626">
        <v>6.1</v>
      </c>
      <c r="DA13" s="626"/>
      <c r="DB13" s="626"/>
      <c r="DC13" s="626"/>
      <c r="DD13" s="632">
        <v>506883</v>
      </c>
      <c r="DE13" s="624"/>
      <c r="DF13" s="624"/>
      <c r="DG13" s="624"/>
      <c r="DH13" s="624"/>
      <c r="DI13" s="624"/>
      <c r="DJ13" s="624"/>
      <c r="DK13" s="624"/>
      <c r="DL13" s="624"/>
      <c r="DM13" s="624"/>
      <c r="DN13" s="624"/>
      <c r="DO13" s="624"/>
      <c r="DP13" s="625"/>
      <c r="DQ13" s="632">
        <v>970049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1375</v>
      </c>
      <c r="S14" s="624"/>
      <c r="T14" s="624"/>
      <c r="U14" s="624"/>
      <c r="V14" s="624"/>
      <c r="W14" s="624"/>
      <c r="X14" s="624"/>
      <c r="Y14" s="625"/>
      <c r="Z14" s="626">
        <v>0</v>
      </c>
      <c r="AA14" s="626"/>
      <c r="AB14" s="626"/>
      <c r="AC14" s="626"/>
      <c r="AD14" s="627">
        <v>1375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118522</v>
      </c>
      <c r="BH14" s="624"/>
      <c r="BI14" s="624"/>
      <c r="BJ14" s="624"/>
      <c r="BK14" s="624"/>
      <c r="BL14" s="624"/>
      <c r="BM14" s="624"/>
      <c r="BN14" s="625"/>
      <c r="BO14" s="626">
        <v>1.5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878857</v>
      </c>
      <c r="CS14" s="624"/>
      <c r="CT14" s="624"/>
      <c r="CU14" s="624"/>
      <c r="CV14" s="624"/>
      <c r="CW14" s="624"/>
      <c r="CX14" s="624"/>
      <c r="CY14" s="625"/>
      <c r="CZ14" s="626">
        <v>3.8</v>
      </c>
      <c r="DA14" s="626"/>
      <c r="DB14" s="626"/>
      <c r="DC14" s="626"/>
      <c r="DD14" s="632" t="s">
        <v>122</v>
      </c>
      <c r="DE14" s="624"/>
      <c r="DF14" s="624"/>
      <c r="DG14" s="624"/>
      <c r="DH14" s="624"/>
      <c r="DI14" s="624"/>
      <c r="DJ14" s="624"/>
      <c r="DK14" s="624"/>
      <c r="DL14" s="624"/>
      <c r="DM14" s="624"/>
      <c r="DN14" s="624"/>
      <c r="DO14" s="624"/>
      <c r="DP14" s="625"/>
      <c r="DQ14" s="632">
        <v>871819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313279</v>
      </c>
      <c r="BH15" s="624"/>
      <c r="BI15" s="624"/>
      <c r="BJ15" s="624"/>
      <c r="BK15" s="624"/>
      <c r="BL15" s="624"/>
      <c r="BM15" s="624"/>
      <c r="BN15" s="625"/>
      <c r="BO15" s="626">
        <v>4.0999999999999996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2538856</v>
      </c>
      <c r="CS15" s="624"/>
      <c r="CT15" s="624"/>
      <c r="CU15" s="624"/>
      <c r="CV15" s="624"/>
      <c r="CW15" s="624"/>
      <c r="CX15" s="624"/>
      <c r="CY15" s="625"/>
      <c r="CZ15" s="626">
        <v>10.9</v>
      </c>
      <c r="DA15" s="626"/>
      <c r="DB15" s="626"/>
      <c r="DC15" s="626"/>
      <c r="DD15" s="632">
        <v>282959</v>
      </c>
      <c r="DE15" s="624"/>
      <c r="DF15" s="624"/>
      <c r="DG15" s="624"/>
      <c r="DH15" s="624"/>
      <c r="DI15" s="624"/>
      <c r="DJ15" s="624"/>
      <c r="DK15" s="624"/>
      <c r="DL15" s="624"/>
      <c r="DM15" s="624"/>
      <c r="DN15" s="624"/>
      <c r="DO15" s="624"/>
      <c r="DP15" s="625"/>
      <c r="DQ15" s="632">
        <v>1868987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30218</v>
      </c>
      <c r="S16" s="624"/>
      <c r="T16" s="624"/>
      <c r="U16" s="624"/>
      <c r="V16" s="624"/>
      <c r="W16" s="624"/>
      <c r="X16" s="624"/>
      <c r="Y16" s="625"/>
      <c r="Z16" s="626">
        <v>0.1</v>
      </c>
      <c r="AA16" s="626"/>
      <c r="AB16" s="626"/>
      <c r="AC16" s="626"/>
      <c r="AD16" s="627">
        <v>30218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4824</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624</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142360</v>
      </c>
      <c r="S17" s="624"/>
      <c r="T17" s="624"/>
      <c r="U17" s="624"/>
      <c r="V17" s="624"/>
      <c r="W17" s="624"/>
      <c r="X17" s="624"/>
      <c r="Y17" s="625"/>
      <c r="Z17" s="626">
        <v>0.6</v>
      </c>
      <c r="AA17" s="626"/>
      <c r="AB17" s="626"/>
      <c r="AC17" s="626"/>
      <c r="AD17" s="627">
        <v>142360</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1884475</v>
      </c>
      <c r="CS17" s="624"/>
      <c r="CT17" s="624"/>
      <c r="CU17" s="624"/>
      <c r="CV17" s="624"/>
      <c r="CW17" s="624"/>
      <c r="CX17" s="624"/>
      <c r="CY17" s="625"/>
      <c r="CZ17" s="626">
        <v>8.1</v>
      </c>
      <c r="DA17" s="626"/>
      <c r="DB17" s="626"/>
      <c r="DC17" s="626"/>
      <c r="DD17" s="632" t="s">
        <v>122</v>
      </c>
      <c r="DE17" s="624"/>
      <c r="DF17" s="624"/>
      <c r="DG17" s="624"/>
      <c r="DH17" s="624"/>
      <c r="DI17" s="624"/>
      <c r="DJ17" s="624"/>
      <c r="DK17" s="624"/>
      <c r="DL17" s="624"/>
      <c r="DM17" s="624"/>
      <c r="DN17" s="624"/>
      <c r="DO17" s="624"/>
      <c r="DP17" s="625"/>
      <c r="DQ17" s="632">
        <v>1884475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85073</v>
      </c>
      <c r="S18" s="624"/>
      <c r="T18" s="624"/>
      <c r="U18" s="624"/>
      <c r="V18" s="624"/>
      <c r="W18" s="624"/>
      <c r="X18" s="624"/>
      <c r="Y18" s="625"/>
      <c r="Z18" s="626">
        <v>0.4</v>
      </c>
      <c r="AA18" s="626"/>
      <c r="AB18" s="626"/>
      <c r="AC18" s="626"/>
      <c r="AD18" s="627">
        <v>85073</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82280</v>
      </c>
      <c r="S19" s="624"/>
      <c r="T19" s="624"/>
      <c r="U19" s="624"/>
      <c r="V19" s="624"/>
      <c r="W19" s="624"/>
      <c r="X19" s="624"/>
      <c r="Y19" s="625"/>
      <c r="Z19" s="626">
        <v>0.3</v>
      </c>
      <c r="AA19" s="626"/>
      <c r="AB19" s="626"/>
      <c r="AC19" s="626"/>
      <c r="AD19" s="627">
        <v>82280</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383284</v>
      </c>
      <c r="BH19" s="624"/>
      <c r="BI19" s="624"/>
      <c r="BJ19" s="624"/>
      <c r="BK19" s="624"/>
      <c r="BL19" s="624"/>
      <c r="BM19" s="624"/>
      <c r="BN19" s="625"/>
      <c r="BO19" s="626">
        <v>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2793</v>
      </c>
      <c r="S20" s="624"/>
      <c r="T20" s="624"/>
      <c r="U20" s="624"/>
      <c r="V20" s="624"/>
      <c r="W20" s="624"/>
      <c r="X20" s="624"/>
      <c r="Y20" s="625"/>
      <c r="Z20" s="626">
        <v>0</v>
      </c>
      <c r="AA20" s="626"/>
      <c r="AB20" s="626"/>
      <c r="AC20" s="626"/>
      <c r="AD20" s="627">
        <v>2793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383284</v>
      </c>
      <c r="BH20" s="624"/>
      <c r="BI20" s="624"/>
      <c r="BJ20" s="624"/>
      <c r="BK20" s="624"/>
      <c r="BL20" s="624"/>
      <c r="BM20" s="624"/>
      <c r="BN20" s="625"/>
      <c r="BO20" s="626">
        <v>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23254611</v>
      </c>
      <c r="CS20" s="624"/>
      <c r="CT20" s="624"/>
      <c r="CU20" s="624"/>
      <c r="CV20" s="624"/>
      <c r="CW20" s="624"/>
      <c r="CX20" s="624"/>
      <c r="CY20" s="625"/>
      <c r="CZ20" s="626">
        <v>100</v>
      </c>
      <c r="DA20" s="626"/>
      <c r="DB20" s="626"/>
      <c r="DC20" s="626"/>
      <c r="DD20" s="632">
        <v>1161613</v>
      </c>
      <c r="DE20" s="624"/>
      <c r="DF20" s="624"/>
      <c r="DG20" s="624"/>
      <c r="DH20" s="624"/>
      <c r="DI20" s="624"/>
      <c r="DJ20" s="624"/>
      <c r="DK20" s="624"/>
      <c r="DL20" s="624"/>
      <c r="DM20" s="624"/>
      <c r="DN20" s="624"/>
      <c r="DO20" s="624"/>
      <c r="DP20" s="625"/>
      <c r="DQ20" s="632">
        <v>15856404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4205258</v>
      </c>
      <c r="S21" s="624"/>
      <c r="T21" s="624"/>
      <c r="U21" s="624"/>
      <c r="V21" s="624"/>
      <c r="W21" s="624"/>
      <c r="X21" s="624"/>
      <c r="Y21" s="625"/>
      <c r="Z21" s="626">
        <v>17.7</v>
      </c>
      <c r="AA21" s="626"/>
      <c r="AB21" s="626"/>
      <c r="AC21" s="626"/>
      <c r="AD21" s="627">
        <v>3962133</v>
      </c>
      <c r="AE21" s="627"/>
      <c r="AF21" s="627"/>
      <c r="AG21" s="627"/>
      <c r="AH21" s="627"/>
      <c r="AI21" s="627"/>
      <c r="AJ21" s="627"/>
      <c r="AK21" s="627"/>
      <c r="AL21" s="628">
        <v>29.9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3962133</v>
      </c>
      <c r="S22" s="624"/>
      <c r="T22" s="624"/>
      <c r="U22" s="624"/>
      <c r="V22" s="624"/>
      <c r="W22" s="624"/>
      <c r="X22" s="624"/>
      <c r="Y22" s="625"/>
      <c r="Z22" s="626">
        <v>16.7</v>
      </c>
      <c r="AA22" s="626"/>
      <c r="AB22" s="626"/>
      <c r="AC22" s="626"/>
      <c r="AD22" s="627">
        <v>3962133</v>
      </c>
      <c r="AE22" s="627"/>
      <c r="AF22" s="627"/>
      <c r="AG22" s="627"/>
      <c r="AH22" s="627"/>
      <c r="AI22" s="627"/>
      <c r="AJ22" s="627"/>
      <c r="AK22" s="627"/>
      <c r="AL22" s="628">
        <v>29.9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243125</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383284</v>
      </c>
      <c r="BH23" s="624"/>
      <c r="BI23" s="624"/>
      <c r="BJ23" s="624"/>
      <c r="BK23" s="624"/>
      <c r="BL23" s="624"/>
      <c r="BM23" s="624"/>
      <c r="BN23" s="625"/>
      <c r="BO23" s="626">
        <v>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12861820</v>
      </c>
      <c r="CS24" s="613"/>
      <c r="CT24" s="613"/>
      <c r="CU24" s="613"/>
      <c r="CV24" s="613"/>
      <c r="CW24" s="613"/>
      <c r="CX24" s="613"/>
      <c r="CY24" s="614"/>
      <c r="CZ24" s="617">
        <v>55.3</v>
      </c>
      <c r="DA24" s="618"/>
      <c r="DB24" s="618"/>
      <c r="DC24" s="634"/>
      <c r="DD24" s="658">
        <v>7654001</v>
      </c>
      <c r="DE24" s="613"/>
      <c r="DF24" s="613"/>
      <c r="DG24" s="613"/>
      <c r="DH24" s="613"/>
      <c r="DI24" s="613"/>
      <c r="DJ24" s="613"/>
      <c r="DK24" s="614"/>
      <c r="DL24" s="658">
        <v>6863620</v>
      </c>
      <c r="DM24" s="613"/>
      <c r="DN24" s="613"/>
      <c r="DO24" s="613"/>
      <c r="DP24" s="613"/>
      <c r="DQ24" s="613"/>
      <c r="DR24" s="613"/>
      <c r="DS24" s="613"/>
      <c r="DT24" s="613"/>
      <c r="DU24" s="613"/>
      <c r="DV24" s="614"/>
      <c r="DW24" s="617">
        <v>51.4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13746504</v>
      </c>
      <c r="S25" s="624"/>
      <c r="T25" s="624"/>
      <c r="U25" s="624"/>
      <c r="V25" s="624"/>
      <c r="W25" s="624"/>
      <c r="X25" s="624"/>
      <c r="Y25" s="625"/>
      <c r="Z25" s="626">
        <v>57.8</v>
      </c>
      <c r="AA25" s="626"/>
      <c r="AB25" s="626"/>
      <c r="AC25" s="626"/>
      <c r="AD25" s="627">
        <v>13120095</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3518328</v>
      </c>
      <c r="CS25" s="655"/>
      <c r="CT25" s="655"/>
      <c r="CU25" s="655"/>
      <c r="CV25" s="655"/>
      <c r="CW25" s="655"/>
      <c r="CX25" s="655"/>
      <c r="CY25" s="656"/>
      <c r="CZ25" s="628">
        <v>15.1</v>
      </c>
      <c r="DA25" s="653"/>
      <c r="DB25" s="653"/>
      <c r="DC25" s="657"/>
      <c r="DD25" s="632">
        <v>3148400</v>
      </c>
      <c r="DE25" s="655"/>
      <c r="DF25" s="655"/>
      <c r="DG25" s="655"/>
      <c r="DH25" s="655"/>
      <c r="DI25" s="655"/>
      <c r="DJ25" s="655"/>
      <c r="DK25" s="656"/>
      <c r="DL25" s="632">
        <v>3104877</v>
      </c>
      <c r="DM25" s="655"/>
      <c r="DN25" s="655"/>
      <c r="DO25" s="655"/>
      <c r="DP25" s="655"/>
      <c r="DQ25" s="655"/>
      <c r="DR25" s="655"/>
      <c r="DS25" s="655"/>
      <c r="DT25" s="655"/>
      <c r="DU25" s="655"/>
      <c r="DV25" s="656"/>
      <c r="DW25" s="628">
        <v>23.2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7153</v>
      </c>
      <c r="S26" s="624"/>
      <c r="T26" s="624"/>
      <c r="U26" s="624"/>
      <c r="V26" s="624"/>
      <c r="W26" s="624"/>
      <c r="X26" s="624"/>
      <c r="Y26" s="625"/>
      <c r="Z26" s="626">
        <v>0</v>
      </c>
      <c r="AA26" s="626"/>
      <c r="AB26" s="626"/>
      <c r="AC26" s="626"/>
      <c r="AD26" s="627">
        <v>7153</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2185476</v>
      </c>
      <c r="CS26" s="624"/>
      <c r="CT26" s="624"/>
      <c r="CU26" s="624"/>
      <c r="CV26" s="624"/>
      <c r="CW26" s="624"/>
      <c r="CX26" s="624"/>
      <c r="CY26" s="625"/>
      <c r="CZ26" s="628">
        <v>9.4</v>
      </c>
      <c r="DA26" s="653"/>
      <c r="DB26" s="653"/>
      <c r="DC26" s="657"/>
      <c r="DD26" s="632">
        <v>1969317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101274</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7667415</v>
      </c>
      <c r="BH27" s="624"/>
      <c r="BI27" s="624"/>
      <c r="BJ27" s="624"/>
      <c r="BK27" s="624"/>
      <c r="BL27" s="624"/>
      <c r="BM27" s="624"/>
      <c r="BN27" s="625"/>
      <c r="BO27" s="626">
        <v>100</v>
      </c>
      <c r="BP27" s="626"/>
      <c r="BQ27" s="626"/>
      <c r="BR27" s="626"/>
      <c r="BS27" s="627">
        <v>9347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7459017</v>
      </c>
      <c r="CS27" s="655"/>
      <c r="CT27" s="655"/>
      <c r="CU27" s="655"/>
      <c r="CV27" s="655"/>
      <c r="CW27" s="655"/>
      <c r="CX27" s="655"/>
      <c r="CY27" s="656"/>
      <c r="CZ27" s="628">
        <v>32.1</v>
      </c>
      <c r="DA27" s="653"/>
      <c r="DB27" s="653"/>
      <c r="DC27" s="657"/>
      <c r="DD27" s="632">
        <v>2621126</v>
      </c>
      <c r="DE27" s="655"/>
      <c r="DF27" s="655"/>
      <c r="DG27" s="655"/>
      <c r="DH27" s="655"/>
      <c r="DI27" s="655"/>
      <c r="DJ27" s="655"/>
      <c r="DK27" s="656"/>
      <c r="DL27" s="632">
        <v>1874268</v>
      </c>
      <c r="DM27" s="655"/>
      <c r="DN27" s="655"/>
      <c r="DO27" s="655"/>
      <c r="DP27" s="655"/>
      <c r="DQ27" s="655"/>
      <c r="DR27" s="655"/>
      <c r="DS27" s="655"/>
      <c r="DT27" s="655"/>
      <c r="DU27" s="655"/>
      <c r="DV27" s="656"/>
      <c r="DW27" s="628">
        <v>14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180339</v>
      </c>
      <c r="S28" s="624"/>
      <c r="T28" s="624"/>
      <c r="U28" s="624"/>
      <c r="V28" s="624"/>
      <c r="W28" s="624"/>
      <c r="X28" s="624"/>
      <c r="Y28" s="625"/>
      <c r="Z28" s="626">
        <v>0.8</v>
      </c>
      <c r="AA28" s="626"/>
      <c r="AB28" s="626"/>
      <c r="AC28" s="626"/>
      <c r="AD28" s="627">
        <v>83610</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1884475</v>
      </c>
      <c r="CS28" s="624"/>
      <c r="CT28" s="624"/>
      <c r="CU28" s="624"/>
      <c r="CV28" s="624"/>
      <c r="CW28" s="624"/>
      <c r="CX28" s="624"/>
      <c r="CY28" s="625"/>
      <c r="CZ28" s="628">
        <v>8.1</v>
      </c>
      <c r="DA28" s="653"/>
      <c r="DB28" s="653"/>
      <c r="DC28" s="657"/>
      <c r="DD28" s="632">
        <v>1884475</v>
      </c>
      <c r="DE28" s="624"/>
      <c r="DF28" s="624"/>
      <c r="DG28" s="624"/>
      <c r="DH28" s="624"/>
      <c r="DI28" s="624"/>
      <c r="DJ28" s="624"/>
      <c r="DK28" s="625"/>
      <c r="DL28" s="632">
        <v>1884475</v>
      </c>
      <c r="DM28" s="624"/>
      <c r="DN28" s="624"/>
      <c r="DO28" s="624"/>
      <c r="DP28" s="624"/>
      <c r="DQ28" s="624"/>
      <c r="DR28" s="624"/>
      <c r="DS28" s="624"/>
      <c r="DT28" s="624"/>
      <c r="DU28" s="624"/>
      <c r="DV28" s="625"/>
      <c r="DW28" s="628">
        <v>14.1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38525</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1884475</v>
      </c>
      <c r="CS29" s="655"/>
      <c r="CT29" s="655"/>
      <c r="CU29" s="655"/>
      <c r="CV29" s="655"/>
      <c r="CW29" s="655"/>
      <c r="CX29" s="655"/>
      <c r="CY29" s="656"/>
      <c r="CZ29" s="628">
        <v>8.1</v>
      </c>
      <c r="DA29" s="653"/>
      <c r="DB29" s="653"/>
      <c r="DC29" s="657"/>
      <c r="DD29" s="632">
        <v>1884475</v>
      </c>
      <c r="DE29" s="655"/>
      <c r="DF29" s="655"/>
      <c r="DG29" s="655"/>
      <c r="DH29" s="655"/>
      <c r="DI29" s="655"/>
      <c r="DJ29" s="655"/>
      <c r="DK29" s="656"/>
      <c r="DL29" s="632">
        <v>1884475</v>
      </c>
      <c r="DM29" s="655"/>
      <c r="DN29" s="655"/>
      <c r="DO29" s="655"/>
      <c r="DP29" s="655"/>
      <c r="DQ29" s="655"/>
      <c r="DR29" s="655"/>
      <c r="DS29" s="655"/>
      <c r="DT29" s="655"/>
      <c r="DU29" s="655"/>
      <c r="DV29" s="656"/>
      <c r="DW29" s="628">
        <v>14.1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5466504</v>
      </c>
      <c r="S30" s="624"/>
      <c r="T30" s="624"/>
      <c r="U30" s="624"/>
      <c r="V30" s="624"/>
      <c r="W30" s="624"/>
      <c r="X30" s="624"/>
      <c r="Y30" s="625"/>
      <c r="Z30" s="626">
        <v>23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1849782</v>
      </c>
      <c r="CS30" s="624"/>
      <c r="CT30" s="624"/>
      <c r="CU30" s="624"/>
      <c r="CV30" s="624"/>
      <c r="CW30" s="624"/>
      <c r="CX30" s="624"/>
      <c r="CY30" s="625"/>
      <c r="CZ30" s="628">
        <v>8</v>
      </c>
      <c r="DA30" s="653"/>
      <c r="DB30" s="653"/>
      <c r="DC30" s="657"/>
      <c r="DD30" s="632">
        <v>1849782</v>
      </c>
      <c r="DE30" s="624"/>
      <c r="DF30" s="624"/>
      <c r="DG30" s="624"/>
      <c r="DH30" s="624"/>
      <c r="DI30" s="624"/>
      <c r="DJ30" s="624"/>
      <c r="DK30" s="625"/>
      <c r="DL30" s="632">
        <v>1849782</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96.2</v>
      </c>
      <c r="BN31" s="667"/>
      <c r="BO31" s="667"/>
      <c r="BP31" s="667"/>
      <c r="BQ31" s="668"/>
      <c r="BR31" s="679">
        <v>99.2</v>
      </c>
      <c r="BS31" s="667"/>
      <c r="BT31" s="667"/>
      <c r="BU31" s="667"/>
      <c r="BV31" s="667"/>
      <c r="BW31" s="667"/>
      <c r="BX31" s="618">
        <v>96.4</v>
      </c>
      <c r="BY31" s="667"/>
      <c r="BZ31" s="667"/>
      <c r="CA31" s="667"/>
      <c r="CB31" s="668"/>
      <c r="CD31" s="661"/>
      <c r="CE31" s="662"/>
      <c r="CF31" s="620" t="s">
        <v>300</v>
      </c>
      <c r="CG31" s="621"/>
      <c r="CH31" s="621"/>
      <c r="CI31" s="621"/>
      <c r="CJ31" s="621"/>
      <c r="CK31" s="621"/>
      <c r="CL31" s="621"/>
      <c r="CM31" s="621"/>
      <c r="CN31" s="621"/>
      <c r="CO31" s="621"/>
      <c r="CP31" s="621"/>
      <c r="CQ31" s="622"/>
      <c r="CR31" s="623">
        <v>34693</v>
      </c>
      <c r="CS31" s="655"/>
      <c r="CT31" s="655"/>
      <c r="CU31" s="655"/>
      <c r="CV31" s="655"/>
      <c r="CW31" s="655"/>
      <c r="CX31" s="655"/>
      <c r="CY31" s="656"/>
      <c r="CZ31" s="628">
        <v>0.1</v>
      </c>
      <c r="DA31" s="653"/>
      <c r="DB31" s="653"/>
      <c r="DC31" s="657"/>
      <c r="DD31" s="632">
        <v>34693</v>
      </c>
      <c r="DE31" s="655"/>
      <c r="DF31" s="655"/>
      <c r="DG31" s="655"/>
      <c r="DH31" s="655"/>
      <c r="DI31" s="655"/>
      <c r="DJ31" s="655"/>
      <c r="DK31" s="656"/>
      <c r="DL31" s="632">
        <v>34693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2087098</v>
      </c>
      <c r="S32" s="624"/>
      <c r="T32" s="624"/>
      <c r="U32" s="624"/>
      <c r="V32" s="624"/>
      <c r="W32" s="624"/>
      <c r="X32" s="624"/>
      <c r="Y32" s="625"/>
      <c r="Z32" s="626">
        <v>8.8000000000000007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98.6</v>
      </c>
      <c r="BN32" s="655"/>
      <c r="BO32" s="655"/>
      <c r="BP32" s="655"/>
      <c r="BQ32" s="678"/>
      <c r="BR32" s="680">
        <v>99.4</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19731</v>
      </c>
      <c r="S33" s="624"/>
      <c r="T33" s="624"/>
      <c r="U33" s="624"/>
      <c r="V33" s="624"/>
      <c r="W33" s="624"/>
      <c r="X33" s="624"/>
      <c r="Y33" s="625"/>
      <c r="Z33" s="626">
        <v>0.1</v>
      </c>
      <c r="AA33" s="626"/>
      <c r="AB33" s="626"/>
      <c r="AC33" s="626"/>
      <c r="AD33" s="627">
        <v>15831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98.7</v>
      </c>
      <c r="BH33" s="682"/>
      <c r="BI33" s="682"/>
      <c r="BJ33" s="682"/>
      <c r="BK33" s="682"/>
      <c r="BL33" s="682"/>
      <c r="BM33" s="683">
        <v>93.2</v>
      </c>
      <c r="BN33" s="682"/>
      <c r="BO33" s="682"/>
      <c r="BP33" s="682"/>
      <c r="BQ33" s="684"/>
      <c r="BR33" s="681">
        <v>98.9</v>
      </c>
      <c r="BS33" s="682"/>
      <c r="BT33" s="682"/>
      <c r="BU33" s="682"/>
      <c r="BV33" s="682"/>
      <c r="BW33" s="682"/>
      <c r="BX33" s="683">
        <v>93.5</v>
      </c>
      <c r="BY33" s="682"/>
      <c r="BZ33" s="682"/>
      <c r="CA33" s="682"/>
      <c r="CB33" s="684"/>
      <c r="CD33" s="620" t="s">
        <v>307</v>
      </c>
      <c r="CE33" s="621"/>
      <c r="CF33" s="621"/>
      <c r="CG33" s="621"/>
      <c r="CH33" s="621"/>
      <c r="CI33" s="621"/>
      <c r="CJ33" s="621"/>
      <c r="CK33" s="621"/>
      <c r="CL33" s="621"/>
      <c r="CM33" s="621"/>
      <c r="CN33" s="621"/>
      <c r="CO33" s="621"/>
      <c r="CP33" s="621"/>
      <c r="CQ33" s="622"/>
      <c r="CR33" s="623">
        <v>9226354</v>
      </c>
      <c r="CS33" s="655"/>
      <c r="CT33" s="655"/>
      <c r="CU33" s="655"/>
      <c r="CV33" s="655"/>
      <c r="CW33" s="655"/>
      <c r="CX33" s="655"/>
      <c r="CY33" s="656"/>
      <c r="CZ33" s="628">
        <v>39.700000000000003</v>
      </c>
      <c r="DA33" s="653"/>
      <c r="DB33" s="653"/>
      <c r="DC33" s="657"/>
      <c r="DD33" s="632">
        <v>7986534</v>
      </c>
      <c r="DE33" s="655"/>
      <c r="DF33" s="655"/>
      <c r="DG33" s="655"/>
      <c r="DH33" s="655"/>
      <c r="DI33" s="655"/>
      <c r="DJ33" s="655"/>
      <c r="DK33" s="656"/>
      <c r="DL33" s="632">
        <v>6284714</v>
      </c>
      <c r="DM33" s="655"/>
      <c r="DN33" s="655"/>
      <c r="DO33" s="655"/>
      <c r="DP33" s="655"/>
      <c r="DQ33" s="655"/>
      <c r="DR33" s="655"/>
      <c r="DS33" s="655"/>
      <c r="DT33" s="655"/>
      <c r="DU33" s="655"/>
      <c r="DV33" s="656"/>
      <c r="DW33" s="628">
        <v>47.1</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17461</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3697119</v>
      </c>
      <c r="CS34" s="624"/>
      <c r="CT34" s="624"/>
      <c r="CU34" s="624"/>
      <c r="CV34" s="624"/>
      <c r="CW34" s="624"/>
      <c r="CX34" s="624"/>
      <c r="CY34" s="625"/>
      <c r="CZ34" s="628">
        <v>15.9</v>
      </c>
      <c r="DA34" s="653"/>
      <c r="DB34" s="653"/>
      <c r="DC34" s="657"/>
      <c r="DD34" s="632">
        <v>3078184</v>
      </c>
      <c r="DE34" s="624"/>
      <c r="DF34" s="624"/>
      <c r="DG34" s="624"/>
      <c r="DH34" s="624"/>
      <c r="DI34" s="624"/>
      <c r="DJ34" s="624"/>
      <c r="DK34" s="625"/>
      <c r="DL34" s="632">
        <v>2673795</v>
      </c>
      <c r="DM34" s="624"/>
      <c r="DN34" s="624"/>
      <c r="DO34" s="624"/>
      <c r="DP34" s="624"/>
      <c r="DQ34" s="624"/>
      <c r="DR34" s="624"/>
      <c r="DS34" s="624"/>
      <c r="DT34" s="624"/>
      <c r="DU34" s="624"/>
      <c r="DV34" s="625"/>
      <c r="DW34" s="628">
        <v>20</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423074</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28763</v>
      </c>
      <c r="CS35" s="655"/>
      <c r="CT35" s="655"/>
      <c r="CU35" s="655"/>
      <c r="CV35" s="655"/>
      <c r="CW35" s="655"/>
      <c r="CX35" s="655"/>
      <c r="CY35" s="656"/>
      <c r="CZ35" s="628">
        <v>0.1</v>
      </c>
      <c r="DA35" s="653"/>
      <c r="DB35" s="653"/>
      <c r="DC35" s="657"/>
      <c r="DD35" s="632">
        <v>28763</v>
      </c>
      <c r="DE35" s="655"/>
      <c r="DF35" s="655"/>
      <c r="DG35" s="655"/>
      <c r="DH35" s="655"/>
      <c r="DI35" s="655"/>
      <c r="DJ35" s="655"/>
      <c r="DK35" s="656"/>
      <c r="DL35" s="632">
        <v>28763</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767613</v>
      </c>
      <c r="S36" s="624"/>
      <c r="T36" s="624"/>
      <c r="U36" s="624"/>
      <c r="V36" s="624"/>
      <c r="W36" s="624"/>
      <c r="X36" s="624"/>
      <c r="Y36" s="625"/>
      <c r="Z36" s="626">
        <v>3.2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2707809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76908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2716311</v>
      </c>
      <c r="CS36" s="624"/>
      <c r="CT36" s="624"/>
      <c r="CU36" s="624"/>
      <c r="CV36" s="624"/>
      <c r="CW36" s="624"/>
      <c r="CX36" s="624"/>
      <c r="CY36" s="625"/>
      <c r="CZ36" s="628">
        <v>11.7</v>
      </c>
      <c r="DA36" s="653"/>
      <c r="DB36" s="653"/>
      <c r="DC36" s="657"/>
      <c r="DD36" s="632">
        <v>2581096</v>
      </c>
      <c r="DE36" s="624"/>
      <c r="DF36" s="624"/>
      <c r="DG36" s="624"/>
      <c r="DH36" s="624"/>
      <c r="DI36" s="624"/>
      <c r="DJ36" s="624"/>
      <c r="DK36" s="625"/>
      <c r="DL36" s="632">
        <v>1787391</v>
      </c>
      <c r="DM36" s="624"/>
      <c r="DN36" s="624"/>
      <c r="DO36" s="624"/>
      <c r="DP36" s="624"/>
      <c r="DQ36" s="624"/>
      <c r="DR36" s="624"/>
      <c r="DS36" s="624"/>
      <c r="DT36" s="624"/>
      <c r="DU36" s="624"/>
      <c r="DV36" s="625"/>
      <c r="DW36" s="628">
        <v>13.4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185007</v>
      </c>
      <c r="S37" s="624"/>
      <c r="T37" s="624"/>
      <c r="U37" s="624"/>
      <c r="V37" s="624"/>
      <c r="W37" s="624"/>
      <c r="X37" s="624"/>
      <c r="Y37" s="625"/>
      <c r="Z37" s="626">
        <v>0.8</v>
      </c>
      <c r="AA37" s="626"/>
      <c r="AB37" s="626"/>
      <c r="AC37" s="626"/>
      <c r="AD37" s="627">
        <v>3165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374375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18897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384334</v>
      </c>
      <c r="CS37" s="655"/>
      <c r="CT37" s="655"/>
      <c r="CU37" s="655"/>
      <c r="CV37" s="655"/>
      <c r="CW37" s="655"/>
      <c r="CX37" s="655"/>
      <c r="CY37" s="656"/>
      <c r="CZ37" s="628">
        <v>1.7</v>
      </c>
      <c r="DA37" s="653"/>
      <c r="DB37" s="653"/>
      <c r="DC37" s="657"/>
      <c r="DD37" s="632">
        <v>384334</v>
      </c>
      <c r="DE37" s="655"/>
      <c r="DF37" s="655"/>
      <c r="DG37" s="655"/>
      <c r="DH37" s="655"/>
      <c r="DI37" s="655"/>
      <c r="DJ37" s="655"/>
      <c r="DK37" s="656"/>
      <c r="DL37" s="632">
        <v>339766</v>
      </c>
      <c r="DM37" s="655"/>
      <c r="DN37" s="655"/>
      <c r="DO37" s="655"/>
      <c r="DP37" s="655"/>
      <c r="DQ37" s="655"/>
      <c r="DR37" s="655"/>
      <c r="DS37" s="655"/>
      <c r="DT37" s="655"/>
      <c r="DU37" s="655"/>
      <c r="DV37" s="656"/>
      <c r="DW37" s="628">
        <v>2.5</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736700</v>
      </c>
      <c r="S38" s="624"/>
      <c r="T38" s="624"/>
      <c r="U38" s="624"/>
      <c r="V38" s="624"/>
      <c r="W38" s="624"/>
      <c r="X38" s="624"/>
      <c r="Y38" s="625"/>
      <c r="Z38" s="626">
        <v>3.1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6713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2333434</v>
      </c>
      <c r="CS38" s="624"/>
      <c r="CT38" s="624"/>
      <c r="CU38" s="624"/>
      <c r="CV38" s="624"/>
      <c r="CW38" s="624"/>
      <c r="CX38" s="624"/>
      <c r="CY38" s="625"/>
      <c r="CZ38" s="628">
        <v>10</v>
      </c>
      <c r="DA38" s="653"/>
      <c r="DB38" s="653"/>
      <c r="DC38" s="657"/>
      <c r="DD38" s="632">
        <v>1861858</v>
      </c>
      <c r="DE38" s="624"/>
      <c r="DF38" s="624"/>
      <c r="DG38" s="624"/>
      <c r="DH38" s="624"/>
      <c r="DI38" s="624"/>
      <c r="DJ38" s="624"/>
      <c r="DK38" s="625"/>
      <c r="DL38" s="632">
        <v>1794765</v>
      </c>
      <c r="DM38" s="624"/>
      <c r="DN38" s="624"/>
      <c r="DO38" s="624"/>
      <c r="DP38" s="624"/>
      <c r="DQ38" s="624"/>
      <c r="DR38" s="624"/>
      <c r="DS38" s="624"/>
      <c r="DT38" s="624"/>
      <c r="DU38" s="624"/>
      <c r="DV38" s="625"/>
      <c r="DW38" s="628">
        <v>13.4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9955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450319</v>
      </c>
      <c r="CS39" s="655"/>
      <c r="CT39" s="655"/>
      <c r="CU39" s="655"/>
      <c r="CV39" s="655"/>
      <c r="CW39" s="655"/>
      <c r="CX39" s="655"/>
      <c r="CY39" s="656"/>
      <c r="CZ39" s="628">
        <v>1.9</v>
      </c>
      <c r="DA39" s="653"/>
      <c r="DB39" s="653"/>
      <c r="DC39" s="657"/>
      <c r="DD39" s="632">
        <v>436423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126000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120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408</v>
      </c>
      <c r="CS40" s="624"/>
      <c r="CT40" s="624"/>
      <c r="CU40" s="624"/>
      <c r="CV40" s="624"/>
      <c r="CW40" s="624"/>
      <c r="CX40" s="624"/>
      <c r="CY40" s="625"/>
      <c r="CZ40" s="628">
        <v>0</v>
      </c>
      <c r="DA40" s="653"/>
      <c r="DB40" s="653"/>
      <c r="DC40" s="657"/>
      <c r="DD40" s="632">
        <v>210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23776983</v>
      </c>
      <c r="S41" s="696"/>
      <c r="T41" s="696"/>
      <c r="U41" s="696"/>
      <c r="V41" s="696"/>
      <c r="W41" s="696"/>
      <c r="X41" s="696"/>
      <c r="Y41" s="700"/>
      <c r="Z41" s="701">
        <v>100</v>
      </c>
      <c r="AA41" s="701"/>
      <c r="AB41" s="701"/>
      <c r="AC41" s="701"/>
      <c r="AD41" s="702">
        <v>13229854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528760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1804674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1166437</v>
      </c>
      <c r="CS42" s="655"/>
      <c r="CT42" s="655"/>
      <c r="CU42" s="655"/>
      <c r="CV42" s="655"/>
      <c r="CW42" s="655"/>
      <c r="CX42" s="655"/>
      <c r="CY42" s="656"/>
      <c r="CZ42" s="628">
        <v>5</v>
      </c>
      <c r="DA42" s="653"/>
      <c r="DB42" s="653"/>
      <c r="DC42" s="657"/>
      <c r="DD42" s="632">
        <v>215869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56867</v>
      </c>
      <c r="CS43" s="655"/>
      <c r="CT43" s="655"/>
      <c r="CU43" s="655"/>
      <c r="CV43" s="655"/>
      <c r="CW43" s="655"/>
      <c r="CX43" s="655"/>
      <c r="CY43" s="656"/>
      <c r="CZ43" s="628">
        <v>0.2</v>
      </c>
      <c r="DA43" s="653"/>
      <c r="DB43" s="653"/>
      <c r="DC43" s="657"/>
      <c r="DD43" s="632">
        <v>55323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1161613</v>
      </c>
      <c r="CS44" s="624"/>
      <c r="CT44" s="624"/>
      <c r="CU44" s="624"/>
      <c r="CV44" s="624"/>
      <c r="CW44" s="624"/>
      <c r="CX44" s="624"/>
      <c r="CY44" s="625"/>
      <c r="CZ44" s="628">
        <v>5</v>
      </c>
      <c r="DA44" s="629"/>
      <c r="DB44" s="629"/>
      <c r="DC44" s="635"/>
      <c r="DD44" s="632">
        <v>215245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425037</v>
      </c>
      <c r="CS45" s="655"/>
      <c r="CT45" s="655"/>
      <c r="CU45" s="655"/>
      <c r="CV45" s="655"/>
      <c r="CW45" s="655"/>
      <c r="CX45" s="655"/>
      <c r="CY45" s="656"/>
      <c r="CZ45" s="628">
        <v>1.8</v>
      </c>
      <c r="DA45" s="653"/>
      <c r="DB45" s="653"/>
      <c r="DC45" s="657"/>
      <c r="DD45" s="632">
        <v>6978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666864</v>
      </c>
      <c r="CS46" s="624"/>
      <c r="CT46" s="624"/>
      <c r="CU46" s="624"/>
      <c r="CV46" s="624"/>
      <c r="CW46" s="624"/>
      <c r="CX46" s="624"/>
      <c r="CY46" s="625"/>
      <c r="CZ46" s="628">
        <v>2.9</v>
      </c>
      <c r="DA46" s="629"/>
      <c r="DB46" s="629"/>
      <c r="DC46" s="635"/>
      <c r="DD46" s="632">
        <v>207830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4824</v>
      </c>
      <c r="CS47" s="655"/>
      <c r="CT47" s="655"/>
      <c r="CU47" s="655"/>
      <c r="CV47" s="655"/>
      <c r="CW47" s="655"/>
      <c r="CX47" s="655"/>
      <c r="CY47" s="656"/>
      <c r="CZ47" s="628">
        <v>0</v>
      </c>
      <c r="DA47" s="653"/>
      <c r="DB47" s="653"/>
      <c r="DC47" s="657"/>
      <c r="DD47" s="632">
        <v>624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23254611</v>
      </c>
      <c r="CS49" s="682"/>
      <c r="CT49" s="682"/>
      <c r="CU49" s="682"/>
      <c r="CV49" s="682"/>
      <c r="CW49" s="682"/>
      <c r="CX49" s="682"/>
      <c r="CY49" s="711"/>
      <c r="CZ49" s="703">
        <v>100</v>
      </c>
      <c r="DA49" s="712"/>
      <c r="DB49" s="712"/>
      <c r="DC49" s="713"/>
      <c r="DD49" s="714">
        <v>15856404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Jf77WV7MnHRsWMOy1faR+tgGDyTwNP4Lp1n2OM2hDaEdzaPIqGbgpRd8ttHPSPM1Brd3yMF+bSvm+mpDoAYg==" saltValue="Vtgk+UGmLLr/mC9MeyM35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23972</v>
      </c>
      <c r="R7" s="753"/>
      <c r="S7" s="753"/>
      <c r="T7" s="753"/>
      <c r="U7" s="753"/>
      <c r="V7" s="753">
        <v>23450</v>
      </c>
      <c r="W7" s="753"/>
      <c r="X7" s="753"/>
      <c r="Y7" s="753"/>
      <c r="Z7" s="753"/>
      <c r="AA7" s="753">
        <f>Q7-V7</f>
        <v>522</v>
      </c>
      <c r="AB7" s="753"/>
      <c r="AC7" s="753"/>
      <c r="AD7" s="753"/>
      <c r="AE7" s="754"/>
      <c r="AF7" s="755">
        <v>456</v>
      </c>
      <c r="AG7" s="756"/>
      <c r="AH7" s="756"/>
      <c r="AI7" s="756"/>
      <c r="AJ7" s="757"/>
      <c r="AK7" s="758">
        <v>423</v>
      </c>
      <c r="AL7" s="759"/>
      <c r="AM7" s="759"/>
      <c r="AN7" s="759"/>
      <c r="AO7" s="759"/>
      <c r="AP7" s="759">
        <v>14226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-23</v>
      </c>
      <c r="CI7" s="744"/>
      <c r="CJ7" s="744"/>
      <c r="CK7" s="744"/>
      <c r="CL7" s="745"/>
      <c r="CM7" s="743">
        <v>306</v>
      </c>
      <c r="CN7" s="744"/>
      <c r="CO7" s="744"/>
      <c r="CP7" s="744"/>
      <c r="CQ7" s="745"/>
      <c r="CR7" s="743">
        <v>240</v>
      </c>
      <c r="CS7" s="744"/>
      <c r="CT7" s="744"/>
      <c r="CU7" s="744"/>
      <c r="CV7" s="745"/>
      <c r="CW7" s="743">
        <v>2</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122</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23777</v>
      </c>
      <c r="R23" s="793"/>
      <c r="S23" s="793"/>
      <c r="T23" s="793"/>
      <c r="U23" s="793"/>
      <c r="V23" s="794">
        <v>23255</v>
      </c>
      <c r="W23" s="795"/>
      <c r="X23" s="795"/>
      <c r="Y23" s="795"/>
      <c r="Z23" s="796"/>
      <c r="AA23" s="794">
        <f>Q23-V23</f>
        <v>522</v>
      </c>
      <c r="AB23" s="795"/>
      <c r="AC23" s="795"/>
      <c r="AD23" s="795"/>
      <c r="AE23" s="797"/>
      <c r="AF23" s="798">
        <v>456</v>
      </c>
      <c r="AG23" s="793"/>
      <c r="AH23" s="793"/>
      <c r="AI23" s="793"/>
      <c r="AJ23" s="799"/>
      <c r="AK23" s="800"/>
      <c r="AL23" s="801"/>
      <c r="AM23" s="801"/>
      <c r="AN23" s="801"/>
      <c r="AO23" s="801"/>
      <c r="AP23" s="793">
        <f t="shared" ref="AP23" si="0">SUM(AP7:AT22)</f>
        <v>14226</v>
      </c>
      <c r="AQ23" s="793"/>
      <c r="AR23" s="793"/>
      <c r="AS23" s="793"/>
      <c r="AT23" s="793"/>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3">
        <v>6185</v>
      </c>
      <c r="R28" s="824"/>
      <c r="S28" s="824"/>
      <c r="T28" s="824"/>
      <c r="U28" s="824"/>
      <c r="V28" s="824">
        <v>6108</v>
      </c>
      <c r="W28" s="824"/>
      <c r="X28" s="824"/>
      <c r="Y28" s="824"/>
      <c r="Z28" s="824"/>
      <c r="AA28" s="824">
        <f>Q28-V28</f>
        <v>77</v>
      </c>
      <c r="AB28" s="824"/>
      <c r="AC28" s="824"/>
      <c r="AD28" s="824"/>
      <c r="AE28" s="825"/>
      <c r="AF28" s="826">
        <v>77</v>
      </c>
      <c r="AG28" s="824"/>
      <c r="AH28" s="824"/>
      <c r="AI28" s="824"/>
      <c r="AJ28" s="827"/>
      <c r="AK28" s="828">
        <v>529</v>
      </c>
      <c r="AL28" s="829"/>
      <c r="AM28" s="829"/>
      <c r="AN28" s="829"/>
      <c r="AO28" s="829"/>
      <c r="AP28" s="829">
        <v>0</v>
      </c>
      <c r="AQ28" s="829"/>
      <c r="AR28" s="829"/>
      <c r="AS28" s="829"/>
      <c r="AT28" s="829"/>
      <c r="AU28" s="829">
        <v>0</v>
      </c>
      <c r="AV28" s="829"/>
      <c r="AW28" s="829"/>
      <c r="AX28" s="829"/>
      <c r="AY28" s="829"/>
      <c r="AZ28" s="830"/>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5824</v>
      </c>
      <c r="R29" s="784"/>
      <c r="S29" s="784"/>
      <c r="T29" s="784"/>
      <c r="U29" s="784"/>
      <c r="V29" s="784">
        <v>5631</v>
      </c>
      <c r="W29" s="784"/>
      <c r="X29" s="784"/>
      <c r="Y29" s="784"/>
      <c r="Z29" s="784"/>
      <c r="AA29" s="785">
        <f t="shared" ref="AA29" si="1">Q29-V29</f>
        <v>193</v>
      </c>
      <c r="AB29" s="787"/>
      <c r="AC29" s="787"/>
      <c r="AD29" s="787"/>
      <c r="AE29" s="788"/>
      <c r="AF29" s="786">
        <v>193</v>
      </c>
      <c r="AG29" s="787"/>
      <c r="AH29" s="787"/>
      <c r="AI29" s="787"/>
      <c r="AJ29" s="788"/>
      <c r="AK29" s="835">
        <v>1082</v>
      </c>
      <c r="AL29" s="831"/>
      <c r="AM29" s="831"/>
      <c r="AN29" s="831"/>
      <c r="AO29" s="831"/>
      <c r="AP29" s="831">
        <v>0</v>
      </c>
      <c r="AQ29" s="831"/>
      <c r="AR29" s="831"/>
      <c r="AS29" s="831"/>
      <c r="AT29" s="831"/>
      <c r="AU29" s="831">
        <v>0</v>
      </c>
      <c r="AV29" s="831"/>
      <c r="AW29" s="831"/>
      <c r="AX29" s="831"/>
      <c r="AY29" s="831"/>
      <c r="AZ29" s="832"/>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1225</v>
      </c>
      <c r="R30" s="784"/>
      <c r="S30" s="784"/>
      <c r="T30" s="784"/>
      <c r="U30" s="784"/>
      <c r="V30" s="784">
        <v>1177</v>
      </c>
      <c r="W30" s="784"/>
      <c r="X30" s="784"/>
      <c r="Y30" s="784"/>
      <c r="Z30" s="784"/>
      <c r="AA30" s="785">
        <f>Q30-V30</f>
        <v>48</v>
      </c>
      <c r="AB30" s="787"/>
      <c r="AC30" s="787"/>
      <c r="AD30" s="787"/>
      <c r="AE30" s="788"/>
      <c r="AF30" s="786">
        <v>48</v>
      </c>
      <c r="AG30" s="787"/>
      <c r="AH30" s="787"/>
      <c r="AI30" s="787"/>
      <c r="AJ30" s="788"/>
      <c r="AK30" s="835">
        <v>218</v>
      </c>
      <c r="AL30" s="831"/>
      <c r="AM30" s="831"/>
      <c r="AN30" s="831"/>
      <c r="AO30" s="831"/>
      <c r="AP30" s="831">
        <v>0</v>
      </c>
      <c r="AQ30" s="831"/>
      <c r="AR30" s="831"/>
      <c r="AS30" s="831"/>
      <c r="AT30" s="831"/>
      <c r="AU30" s="831">
        <v>0</v>
      </c>
      <c r="AV30" s="831"/>
      <c r="AW30" s="831"/>
      <c r="AX30" s="831"/>
      <c r="AY30" s="831"/>
      <c r="AZ30" s="832"/>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1567</v>
      </c>
      <c r="R31" s="784"/>
      <c r="S31" s="784"/>
      <c r="T31" s="784"/>
      <c r="U31" s="784"/>
      <c r="V31" s="784">
        <v>1555</v>
      </c>
      <c r="W31" s="784"/>
      <c r="X31" s="784"/>
      <c r="Y31" s="784"/>
      <c r="Z31" s="784"/>
      <c r="AA31" s="784">
        <v>11</v>
      </c>
      <c r="AB31" s="784"/>
      <c r="AC31" s="784"/>
      <c r="AD31" s="784"/>
      <c r="AE31" s="785"/>
      <c r="AF31" s="786">
        <v>412</v>
      </c>
      <c r="AG31" s="787"/>
      <c r="AH31" s="787"/>
      <c r="AI31" s="787"/>
      <c r="AJ31" s="788"/>
      <c r="AK31" s="835">
        <v>374</v>
      </c>
      <c r="AL31" s="831"/>
      <c r="AM31" s="831"/>
      <c r="AN31" s="831"/>
      <c r="AO31" s="831"/>
      <c r="AP31" s="831">
        <v>5183</v>
      </c>
      <c r="AQ31" s="831"/>
      <c r="AR31" s="831"/>
      <c r="AS31" s="831"/>
      <c r="AT31" s="831"/>
      <c r="AU31" s="831">
        <v>1752</v>
      </c>
      <c r="AV31" s="831"/>
      <c r="AW31" s="831"/>
      <c r="AX31" s="831"/>
      <c r="AY31" s="831"/>
      <c r="AZ31" s="832"/>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5"/>
      <c r="AL32" s="831"/>
      <c r="AM32" s="831"/>
      <c r="AN32" s="831"/>
      <c r="AO32" s="831"/>
      <c r="AP32" s="831"/>
      <c r="AQ32" s="831"/>
      <c r="AR32" s="831"/>
      <c r="AS32" s="831"/>
      <c r="AT32" s="831"/>
      <c r="AU32" s="831"/>
      <c r="AV32" s="831"/>
      <c r="AW32" s="831"/>
      <c r="AX32" s="831"/>
      <c r="AY32" s="831"/>
      <c r="AZ32" s="832"/>
      <c r="BA32" s="832"/>
      <c r="BB32" s="832"/>
      <c r="BC32" s="832"/>
      <c r="BD32" s="832"/>
      <c r="BE32" s="833"/>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394</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395</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730</v>
      </c>
      <c r="AG63" s="845"/>
      <c r="AH63" s="845"/>
      <c r="AI63" s="845"/>
      <c r="AJ63" s="846"/>
      <c r="AK63" s="847"/>
      <c r="AL63" s="842"/>
      <c r="AM63" s="842"/>
      <c r="AN63" s="842"/>
      <c r="AO63" s="842"/>
      <c r="AP63" s="845">
        <f>AP31</f>
        <v>5183</v>
      </c>
      <c r="AQ63" s="845"/>
      <c r="AR63" s="845"/>
      <c r="AS63" s="845"/>
      <c r="AT63" s="845"/>
      <c r="AU63" s="845">
        <f>AU31</f>
        <v>1752</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6"/>
      <c r="AH66" s="816"/>
      <c r="AI66" s="816"/>
      <c r="AJ66" s="856"/>
      <c r="AK66" s="733" t="s">
        <v>385</v>
      </c>
      <c r="AL66" s="728"/>
      <c r="AM66" s="728"/>
      <c r="AN66" s="728"/>
      <c r="AO66" s="729"/>
      <c r="AP66" s="733" t="s">
        <v>386</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543</v>
      </c>
      <c r="C68" s="871"/>
      <c r="D68" s="871"/>
      <c r="E68" s="871"/>
      <c r="F68" s="871"/>
      <c r="G68" s="871"/>
      <c r="H68" s="871"/>
      <c r="I68" s="871"/>
      <c r="J68" s="871"/>
      <c r="K68" s="871"/>
      <c r="L68" s="871"/>
      <c r="M68" s="871"/>
      <c r="N68" s="871"/>
      <c r="O68" s="871"/>
      <c r="P68" s="872"/>
      <c r="Q68" s="873">
        <v>230</v>
      </c>
      <c r="R68" s="867"/>
      <c r="S68" s="867"/>
      <c r="T68" s="867"/>
      <c r="U68" s="867"/>
      <c r="V68" s="867">
        <v>195</v>
      </c>
      <c r="W68" s="867"/>
      <c r="X68" s="867"/>
      <c r="Y68" s="867"/>
      <c r="Z68" s="867"/>
      <c r="AA68" s="867">
        <v>35</v>
      </c>
      <c r="AB68" s="867"/>
      <c r="AC68" s="867"/>
      <c r="AD68" s="867"/>
      <c r="AE68" s="867"/>
      <c r="AF68" s="867">
        <v>35</v>
      </c>
      <c r="AG68" s="867"/>
      <c r="AH68" s="867"/>
      <c r="AI68" s="867"/>
      <c r="AJ68" s="867"/>
      <c r="AK68" s="867" t="s">
        <v>555</v>
      </c>
      <c r="AL68" s="867"/>
      <c r="AM68" s="867"/>
      <c r="AN68" s="867"/>
      <c r="AO68" s="867"/>
      <c r="AP68" s="867" t="s">
        <v>555</v>
      </c>
      <c r="AQ68" s="867"/>
      <c r="AR68" s="867"/>
      <c r="AS68" s="867"/>
      <c r="AT68" s="867"/>
      <c r="AU68" s="867" t="s">
        <v>555</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544</v>
      </c>
      <c r="C69" s="875"/>
      <c r="D69" s="875"/>
      <c r="E69" s="875"/>
      <c r="F69" s="875"/>
      <c r="G69" s="875"/>
      <c r="H69" s="875"/>
      <c r="I69" s="875"/>
      <c r="J69" s="875"/>
      <c r="K69" s="875"/>
      <c r="L69" s="875"/>
      <c r="M69" s="875"/>
      <c r="N69" s="875"/>
      <c r="O69" s="875"/>
      <c r="P69" s="876"/>
      <c r="Q69" s="877">
        <v>1359863</v>
      </c>
      <c r="R69" s="831"/>
      <c r="S69" s="831"/>
      <c r="T69" s="831"/>
      <c r="U69" s="831"/>
      <c r="V69" s="831">
        <v>1332205</v>
      </c>
      <c r="W69" s="831"/>
      <c r="X69" s="831"/>
      <c r="Y69" s="831"/>
      <c r="Z69" s="831"/>
      <c r="AA69" s="831">
        <v>27659</v>
      </c>
      <c r="AB69" s="831"/>
      <c r="AC69" s="831"/>
      <c r="AD69" s="831"/>
      <c r="AE69" s="831"/>
      <c r="AF69" s="831">
        <v>27659</v>
      </c>
      <c r="AG69" s="831"/>
      <c r="AH69" s="831"/>
      <c r="AI69" s="831"/>
      <c r="AJ69" s="831"/>
      <c r="AK69" s="831">
        <v>9500</v>
      </c>
      <c r="AL69" s="831"/>
      <c r="AM69" s="831"/>
      <c r="AN69" s="831"/>
      <c r="AO69" s="831"/>
      <c r="AP69" s="831" t="s">
        <v>486</v>
      </c>
      <c r="AQ69" s="831"/>
      <c r="AR69" s="831"/>
      <c r="AS69" s="831"/>
      <c r="AT69" s="831"/>
      <c r="AU69" s="831" t="s">
        <v>486</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545</v>
      </c>
      <c r="C70" s="875"/>
      <c r="D70" s="875"/>
      <c r="E70" s="875"/>
      <c r="F70" s="875"/>
      <c r="G70" s="875"/>
      <c r="H70" s="875"/>
      <c r="I70" s="875"/>
      <c r="J70" s="875"/>
      <c r="K70" s="875"/>
      <c r="L70" s="875"/>
      <c r="M70" s="875"/>
      <c r="N70" s="875"/>
      <c r="O70" s="875"/>
      <c r="P70" s="876"/>
      <c r="Q70" s="877">
        <v>38885</v>
      </c>
      <c r="R70" s="831"/>
      <c r="S70" s="831"/>
      <c r="T70" s="831"/>
      <c r="U70" s="831"/>
      <c r="V70" s="831">
        <v>35641</v>
      </c>
      <c r="W70" s="831"/>
      <c r="X70" s="831"/>
      <c r="Y70" s="831"/>
      <c r="Z70" s="831"/>
      <c r="AA70" s="831">
        <v>3244</v>
      </c>
      <c r="AB70" s="831"/>
      <c r="AC70" s="831"/>
      <c r="AD70" s="831"/>
      <c r="AE70" s="831"/>
      <c r="AF70" s="831">
        <v>26209</v>
      </c>
      <c r="AG70" s="831"/>
      <c r="AH70" s="831"/>
      <c r="AI70" s="831"/>
      <c r="AJ70" s="831"/>
      <c r="AK70" s="831" t="s">
        <v>486</v>
      </c>
      <c r="AL70" s="831"/>
      <c r="AM70" s="831"/>
      <c r="AN70" s="831"/>
      <c r="AO70" s="831"/>
      <c r="AP70" s="831">
        <v>94795</v>
      </c>
      <c r="AQ70" s="831"/>
      <c r="AR70" s="831"/>
      <c r="AS70" s="831"/>
      <c r="AT70" s="831"/>
      <c r="AU70" s="831" t="s">
        <v>486</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546</v>
      </c>
      <c r="C71" s="875"/>
      <c r="D71" s="875"/>
      <c r="E71" s="875"/>
      <c r="F71" s="875"/>
      <c r="G71" s="875"/>
      <c r="H71" s="875"/>
      <c r="I71" s="875"/>
      <c r="J71" s="875"/>
      <c r="K71" s="875"/>
      <c r="L71" s="875"/>
      <c r="M71" s="875"/>
      <c r="N71" s="875"/>
      <c r="O71" s="875"/>
      <c r="P71" s="876"/>
      <c r="Q71" s="877">
        <v>1157</v>
      </c>
      <c r="R71" s="831"/>
      <c r="S71" s="831"/>
      <c r="T71" s="831"/>
      <c r="U71" s="831"/>
      <c r="V71" s="831">
        <v>1057</v>
      </c>
      <c r="W71" s="831"/>
      <c r="X71" s="831"/>
      <c r="Y71" s="831"/>
      <c r="Z71" s="831"/>
      <c r="AA71" s="831">
        <v>100</v>
      </c>
      <c r="AB71" s="831"/>
      <c r="AC71" s="831"/>
      <c r="AD71" s="831"/>
      <c r="AE71" s="831"/>
      <c r="AF71" s="831">
        <v>1712</v>
      </c>
      <c r="AG71" s="831"/>
      <c r="AH71" s="831"/>
      <c r="AI71" s="831"/>
      <c r="AJ71" s="831"/>
      <c r="AK71" s="831">
        <v>4</v>
      </c>
      <c r="AL71" s="831"/>
      <c r="AM71" s="831"/>
      <c r="AN71" s="831"/>
      <c r="AO71" s="831"/>
      <c r="AP71" s="831">
        <v>1929</v>
      </c>
      <c r="AQ71" s="831"/>
      <c r="AR71" s="831"/>
      <c r="AS71" s="831"/>
      <c r="AT71" s="831"/>
      <c r="AU71" s="831" t="s">
        <v>486</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t="s">
        <v>547</v>
      </c>
      <c r="C72" s="875"/>
      <c r="D72" s="875"/>
      <c r="E72" s="875"/>
      <c r="F72" s="875"/>
      <c r="G72" s="875"/>
      <c r="H72" s="875"/>
      <c r="I72" s="875"/>
      <c r="J72" s="875"/>
      <c r="K72" s="875"/>
      <c r="L72" s="875"/>
      <c r="M72" s="875"/>
      <c r="N72" s="875"/>
      <c r="O72" s="875"/>
      <c r="P72" s="876"/>
      <c r="Q72" s="877">
        <v>6635</v>
      </c>
      <c r="R72" s="831"/>
      <c r="S72" s="831"/>
      <c r="T72" s="831"/>
      <c r="U72" s="831"/>
      <c r="V72" s="831">
        <v>5820</v>
      </c>
      <c r="W72" s="831"/>
      <c r="X72" s="831"/>
      <c r="Y72" s="831"/>
      <c r="Z72" s="831"/>
      <c r="AA72" s="831">
        <v>815</v>
      </c>
      <c r="AB72" s="831"/>
      <c r="AC72" s="831"/>
      <c r="AD72" s="831"/>
      <c r="AE72" s="831"/>
      <c r="AF72" s="831">
        <v>19303</v>
      </c>
      <c r="AG72" s="831"/>
      <c r="AH72" s="831"/>
      <c r="AI72" s="831"/>
      <c r="AJ72" s="831"/>
      <c r="AK72" s="831" t="s">
        <v>486</v>
      </c>
      <c r="AL72" s="831"/>
      <c r="AM72" s="831"/>
      <c r="AN72" s="831"/>
      <c r="AO72" s="831"/>
      <c r="AP72" s="831">
        <v>22689</v>
      </c>
      <c r="AQ72" s="831"/>
      <c r="AR72" s="831"/>
      <c r="AS72" s="831"/>
      <c r="AT72" s="831"/>
      <c r="AU72" s="831" t="s">
        <v>486</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t="s">
        <v>548</v>
      </c>
      <c r="C73" s="875"/>
      <c r="D73" s="875"/>
      <c r="E73" s="875"/>
      <c r="F73" s="875"/>
      <c r="G73" s="875"/>
      <c r="H73" s="875"/>
      <c r="I73" s="875"/>
      <c r="J73" s="875"/>
      <c r="K73" s="875"/>
      <c r="L73" s="875"/>
      <c r="M73" s="875"/>
      <c r="N73" s="875"/>
      <c r="O73" s="875"/>
      <c r="P73" s="876"/>
      <c r="Q73" s="877">
        <v>2629</v>
      </c>
      <c r="R73" s="831"/>
      <c r="S73" s="831"/>
      <c r="T73" s="831"/>
      <c r="U73" s="831"/>
      <c r="V73" s="831">
        <v>2352</v>
      </c>
      <c r="W73" s="831"/>
      <c r="X73" s="831"/>
      <c r="Y73" s="831"/>
      <c r="Z73" s="831"/>
      <c r="AA73" s="831">
        <v>277</v>
      </c>
      <c r="AB73" s="831"/>
      <c r="AC73" s="831"/>
      <c r="AD73" s="831"/>
      <c r="AE73" s="831"/>
      <c r="AF73" s="831">
        <v>277</v>
      </c>
      <c r="AG73" s="831"/>
      <c r="AH73" s="831"/>
      <c r="AI73" s="831"/>
      <c r="AJ73" s="831"/>
      <c r="AK73" s="831">
        <v>84</v>
      </c>
      <c r="AL73" s="831"/>
      <c r="AM73" s="831"/>
      <c r="AN73" s="831"/>
      <c r="AO73" s="831"/>
      <c r="AP73" s="831">
        <v>2069</v>
      </c>
      <c r="AQ73" s="831"/>
      <c r="AR73" s="831"/>
      <c r="AS73" s="831"/>
      <c r="AT73" s="831"/>
      <c r="AU73" s="831">
        <v>344</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4"/>
      <c r="C74" s="875"/>
      <c r="D74" s="875"/>
      <c r="E74" s="875"/>
      <c r="F74" s="875"/>
      <c r="G74" s="875"/>
      <c r="H74" s="875"/>
      <c r="I74" s="875"/>
      <c r="J74" s="875"/>
      <c r="K74" s="875"/>
      <c r="L74" s="875"/>
      <c r="M74" s="875"/>
      <c r="N74" s="875"/>
      <c r="O74" s="875"/>
      <c r="P74" s="876"/>
      <c r="Q74" s="877"/>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c r="C75" s="875"/>
      <c r="D75" s="875"/>
      <c r="E75" s="875"/>
      <c r="F75" s="875"/>
      <c r="G75" s="875"/>
      <c r="H75" s="875"/>
      <c r="I75" s="875"/>
      <c r="J75" s="875"/>
      <c r="K75" s="875"/>
      <c r="L75" s="875"/>
      <c r="M75" s="875"/>
      <c r="N75" s="875"/>
      <c r="O75" s="875"/>
      <c r="P75" s="876"/>
      <c r="Q75" s="878"/>
      <c r="R75" s="879"/>
      <c r="S75" s="879"/>
      <c r="T75" s="879"/>
      <c r="U75" s="835"/>
      <c r="V75" s="880"/>
      <c r="W75" s="879"/>
      <c r="X75" s="879"/>
      <c r="Y75" s="879"/>
      <c r="Z75" s="835"/>
      <c r="AA75" s="880"/>
      <c r="AB75" s="879"/>
      <c r="AC75" s="879"/>
      <c r="AD75" s="879"/>
      <c r="AE75" s="835"/>
      <c r="AF75" s="880"/>
      <c r="AG75" s="879"/>
      <c r="AH75" s="879"/>
      <c r="AI75" s="879"/>
      <c r="AJ75" s="835"/>
      <c r="AK75" s="880"/>
      <c r="AL75" s="879"/>
      <c r="AM75" s="879"/>
      <c r="AN75" s="879"/>
      <c r="AO75" s="835"/>
      <c r="AP75" s="880"/>
      <c r="AQ75" s="879"/>
      <c r="AR75" s="879"/>
      <c r="AS75" s="879"/>
      <c r="AT75" s="835"/>
      <c r="AU75" s="880"/>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377</v>
      </c>
      <c r="B88" s="789" t="s">
        <v>399</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SUM(AF68:AF87)</f>
        <v>75195</v>
      </c>
      <c r="AG88" s="845"/>
      <c r="AH88" s="845"/>
      <c r="AI88" s="845"/>
      <c r="AJ88" s="845"/>
      <c r="AK88" s="842"/>
      <c r="AL88" s="842"/>
      <c r="AM88" s="842"/>
      <c r="AN88" s="842"/>
      <c r="AO88" s="842"/>
      <c r="AP88" s="845">
        <f>SUM(AP68:AP87)</f>
        <v>121482</v>
      </c>
      <c r="AQ88" s="845"/>
      <c r="AR88" s="845"/>
      <c r="AS88" s="845"/>
      <c r="AT88" s="845"/>
      <c r="AU88" s="845">
        <f t="shared" ref="AU88" si="2">SUM(AU68:AU87)</f>
        <v>344</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f>CR7</f>
        <v>240</v>
      </c>
      <c r="CS102" s="853"/>
      <c r="CT102" s="853"/>
      <c r="CU102" s="853"/>
      <c r="CV102" s="892"/>
      <c r="CW102" s="891">
        <f>CW7</f>
        <v>2</v>
      </c>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409</v>
      </c>
      <c r="AG109" s="894"/>
      <c r="AH109" s="894"/>
      <c r="AI109" s="894"/>
      <c r="AJ109" s="895"/>
      <c r="AK109" s="893" t="s">
        <v>294</v>
      </c>
      <c r="AL109" s="894"/>
      <c r="AM109" s="894"/>
      <c r="AN109" s="894"/>
      <c r="AO109" s="895"/>
      <c r="AP109" s="893" t="s">
        <v>410</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409</v>
      </c>
      <c r="BW109" s="894"/>
      <c r="BX109" s="894"/>
      <c r="BY109" s="894"/>
      <c r="BZ109" s="895"/>
      <c r="CA109" s="893" t="s">
        <v>294</v>
      </c>
      <c r="CB109" s="894"/>
      <c r="CC109" s="894"/>
      <c r="CD109" s="894"/>
      <c r="CE109" s="895"/>
      <c r="CF109" s="914" t="s">
        <v>410</v>
      </c>
      <c r="CG109" s="914"/>
      <c r="CH109" s="914"/>
      <c r="CI109" s="914"/>
      <c r="CJ109" s="914"/>
      <c r="CK109" s="893"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409</v>
      </c>
      <c r="DM109" s="894"/>
      <c r="DN109" s="894"/>
      <c r="DO109" s="894"/>
      <c r="DP109" s="895"/>
      <c r="DQ109" s="893" t="s">
        <v>294</v>
      </c>
      <c r="DR109" s="894"/>
      <c r="DS109" s="894"/>
      <c r="DT109" s="894"/>
      <c r="DU109" s="895"/>
      <c r="DV109" s="893" t="s">
        <v>410</v>
      </c>
      <c r="DW109" s="894"/>
      <c r="DX109" s="894"/>
      <c r="DY109" s="894"/>
      <c r="DZ109" s="896"/>
    </row>
    <row r="110" spans="1:131" s="230" customFormat="1" ht="26.25" customHeight="1" x14ac:dyDescent="0.2">
      <c r="A110" s="897" t="s">
        <v>412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1836388</v>
      </c>
      <c r="AB110" s="901"/>
      <c r="AC110" s="901"/>
      <c r="AD110" s="901"/>
      <c r="AE110" s="902"/>
      <c r="AF110" s="903">
        <v>1904711</v>
      </c>
      <c r="AG110" s="901"/>
      <c r="AH110" s="901"/>
      <c r="AI110" s="901"/>
      <c r="AJ110" s="902"/>
      <c r="AK110" s="903">
        <v>1884475</v>
      </c>
      <c r="AL110" s="901"/>
      <c r="AM110" s="901"/>
      <c r="AN110" s="901"/>
      <c r="AO110" s="902"/>
      <c r="AP110" s="904">
        <v>15.9</v>
      </c>
      <c r="AQ110" s="905"/>
      <c r="AR110" s="905"/>
      <c r="AS110" s="905"/>
      <c r="AT110" s="906"/>
      <c r="AU110" s="907" t="s">
        <v>69</v>
      </c>
      <c r="AV110" s="908"/>
      <c r="AW110" s="908"/>
      <c r="AX110" s="908"/>
      <c r="AY110" s="908"/>
      <c r="AZ110" s="930" t="s">
        <v>413</v>
      </c>
      <c r="BA110" s="898"/>
      <c r="BB110" s="898"/>
      <c r="BC110" s="898"/>
      <c r="BD110" s="898"/>
      <c r="BE110" s="898"/>
      <c r="BF110" s="898"/>
      <c r="BG110" s="898"/>
      <c r="BH110" s="898"/>
      <c r="BI110" s="898"/>
      <c r="BJ110" s="898"/>
      <c r="BK110" s="898"/>
      <c r="BL110" s="898"/>
      <c r="BM110" s="898"/>
      <c r="BN110" s="898"/>
      <c r="BO110" s="898"/>
      <c r="BP110" s="899"/>
      <c r="BQ110" s="931">
        <v>16510932</v>
      </c>
      <c r="BR110" s="932"/>
      <c r="BS110" s="932"/>
      <c r="BT110" s="932"/>
      <c r="BU110" s="932"/>
      <c r="BV110" s="932">
        <v>15338789</v>
      </c>
      <c r="BW110" s="932"/>
      <c r="BX110" s="932"/>
      <c r="BY110" s="932"/>
      <c r="BZ110" s="932"/>
      <c r="CA110" s="932">
        <v>14225707</v>
      </c>
      <c r="CB110" s="932"/>
      <c r="CC110" s="932"/>
      <c r="CD110" s="932"/>
      <c r="CE110" s="932"/>
      <c r="CF110" s="945">
        <v>120.3</v>
      </c>
      <c r="CG110" s="946"/>
      <c r="CH110" s="946"/>
      <c r="CI110" s="946"/>
      <c r="CJ110" s="946"/>
      <c r="CK110" s="947" t="s">
        <v>414</v>
      </c>
      <c r="CL110" s="948"/>
      <c r="CM110" s="930" t="s">
        <v>415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2">
      <c r="A111" s="935" t="s">
        <v>416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417</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2">
      <c r="A112" s="953" t="s">
        <v>419</v>
      </c>
      <c r="B112" s="954"/>
      <c r="C112" s="924" t="s">
        <v>420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421</v>
      </c>
      <c r="BA112" s="924"/>
      <c r="BB112" s="924"/>
      <c r="BC112" s="924"/>
      <c r="BD112" s="924"/>
      <c r="BE112" s="924"/>
      <c r="BF112" s="924"/>
      <c r="BG112" s="924"/>
      <c r="BH112" s="924"/>
      <c r="BI112" s="924"/>
      <c r="BJ112" s="924"/>
      <c r="BK112" s="924"/>
      <c r="BL112" s="924"/>
      <c r="BM112" s="924"/>
      <c r="BN112" s="924"/>
      <c r="BO112" s="924"/>
      <c r="BP112" s="925"/>
      <c r="BQ112" s="926">
        <v>2201349</v>
      </c>
      <c r="BR112" s="927"/>
      <c r="BS112" s="927"/>
      <c r="BT112" s="927"/>
      <c r="BU112" s="927"/>
      <c r="BV112" s="927">
        <v>2024766</v>
      </c>
      <c r="BW112" s="927"/>
      <c r="BX112" s="927"/>
      <c r="BY112" s="927"/>
      <c r="BZ112" s="927"/>
      <c r="CA112" s="927">
        <v>1751873</v>
      </c>
      <c r="CB112" s="927"/>
      <c r="CC112" s="927"/>
      <c r="CD112" s="927"/>
      <c r="CE112" s="927"/>
      <c r="CF112" s="921">
        <v>14.8</v>
      </c>
      <c r="CG112" s="922"/>
      <c r="CH112" s="922"/>
      <c r="CI112" s="922"/>
      <c r="CJ112" s="922"/>
      <c r="CK112" s="949"/>
      <c r="CL112" s="950"/>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2">
      <c r="A113" s="955"/>
      <c r="B113" s="956"/>
      <c r="C113" s="924" t="s">
        <v>423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231511</v>
      </c>
      <c r="AB113" s="939"/>
      <c r="AC113" s="939"/>
      <c r="AD113" s="939"/>
      <c r="AE113" s="940"/>
      <c r="AF113" s="941">
        <v>211759</v>
      </c>
      <c r="AG113" s="939"/>
      <c r="AH113" s="939"/>
      <c r="AI113" s="939"/>
      <c r="AJ113" s="940"/>
      <c r="AK113" s="941">
        <v>198269</v>
      </c>
      <c r="AL113" s="939"/>
      <c r="AM113" s="939"/>
      <c r="AN113" s="939"/>
      <c r="AO113" s="940"/>
      <c r="AP113" s="942">
        <v>1.7</v>
      </c>
      <c r="AQ113" s="943"/>
      <c r="AR113" s="943"/>
      <c r="AS113" s="943"/>
      <c r="AT113" s="944"/>
      <c r="AU113" s="909"/>
      <c r="AV113" s="910"/>
      <c r="AW113" s="910"/>
      <c r="AX113" s="910"/>
      <c r="AY113" s="910"/>
      <c r="AZ113" s="923" t="s">
        <v>424</v>
      </c>
      <c r="BA113" s="924"/>
      <c r="BB113" s="924"/>
      <c r="BC113" s="924"/>
      <c r="BD113" s="924"/>
      <c r="BE113" s="924"/>
      <c r="BF113" s="924"/>
      <c r="BG113" s="924"/>
      <c r="BH113" s="924"/>
      <c r="BI113" s="924"/>
      <c r="BJ113" s="924"/>
      <c r="BK113" s="924"/>
      <c r="BL113" s="924"/>
      <c r="BM113" s="924"/>
      <c r="BN113" s="924"/>
      <c r="BO113" s="924"/>
      <c r="BP113" s="925"/>
      <c r="BQ113" s="926">
        <v>350392</v>
      </c>
      <c r="BR113" s="927"/>
      <c r="BS113" s="927"/>
      <c r="BT113" s="927"/>
      <c r="BU113" s="927"/>
      <c r="BV113" s="927">
        <v>346146</v>
      </c>
      <c r="BW113" s="927"/>
      <c r="BX113" s="927"/>
      <c r="BY113" s="927"/>
      <c r="BZ113" s="927"/>
      <c r="CA113" s="927">
        <v>344261</v>
      </c>
      <c r="CB113" s="927"/>
      <c r="CC113" s="927"/>
      <c r="CD113" s="927"/>
      <c r="CE113" s="927"/>
      <c r="CF113" s="921">
        <v>2.9</v>
      </c>
      <c r="CG113" s="922"/>
      <c r="CH113" s="922"/>
      <c r="CI113" s="922"/>
      <c r="CJ113" s="922"/>
      <c r="CK113" s="949"/>
      <c r="CL113" s="950"/>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2">
      <c r="A114" s="955"/>
      <c r="B114" s="956"/>
      <c r="C114" s="924" t="s">
        <v>426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1563</v>
      </c>
      <c r="AB114" s="960"/>
      <c r="AC114" s="960"/>
      <c r="AD114" s="960"/>
      <c r="AE114" s="961"/>
      <c r="AF114" s="962">
        <v>15504</v>
      </c>
      <c r="AG114" s="960"/>
      <c r="AH114" s="960"/>
      <c r="AI114" s="960"/>
      <c r="AJ114" s="961"/>
      <c r="AK114" s="962">
        <v>33018</v>
      </c>
      <c r="AL114" s="960"/>
      <c r="AM114" s="960"/>
      <c r="AN114" s="960"/>
      <c r="AO114" s="961"/>
      <c r="AP114" s="963">
        <v>0.3</v>
      </c>
      <c r="AQ114" s="964"/>
      <c r="AR114" s="964"/>
      <c r="AS114" s="964"/>
      <c r="AT114" s="965"/>
      <c r="AU114" s="909"/>
      <c r="AV114" s="910"/>
      <c r="AW114" s="910"/>
      <c r="AX114" s="910"/>
      <c r="AY114" s="910"/>
      <c r="AZ114" s="923" t="s">
        <v>427</v>
      </c>
      <c r="BA114" s="924"/>
      <c r="BB114" s="924"/>
      <c r="BC114" s="924"/>
      <c r="BD114" s="924"/>
      <c r="BE114" s="924"/>
      <c r="BF114" s="924"/>
      <c r="BG114" s="924"/>
      <c r="BH114" s="924"/>
      <c r="BI114" s="924"/>
      <c r="BJ114" s="924"/>
      <c r="BK114" s="924"/>
      <c r="BL114" s="924"/>
      <c r="BM114" s="924"/>
      <c r="BN114" s="924"/>
      <c r="BO114" s="924"/>
      <c r="BP114" s="925"/>
      <c r="BQ114" s="926">
        <v>2251946</v>
      </c>
      <c r="BR114" s="927"/>
      <c r="BS114" s="927"/>
      <c r="BT114" s="927"/>
      <c r="BU114" s="927"/>
      <c r="BV114" s="927">
        <v>2342775</v>
      </c>
      <c r="BW114" s="927"/>
      <c r="BX114" s="927"/>
      <c r="BY114" s="927"/>
      <c r="BZ114" s="927"/>
      <c r="CA114" s="927">
        <v>2402482</v>
      </c>
      <c r="CB114" s="927"/>
      <c r="CC114" s="927"/>
      <c r="CD114" s="927"/>
      <c r="CE114" s="927"/>
      <c r="CF114" s="921">
        <v>20.3</v>
      </c>
      <c r="CG114" s="922"/>
      <c r="CH114" s="922"/>
      <c r="CI114" s="922"/>
      <c r="CJ114" s="922"/>
      <c r="CK114" s="949"/>
      <c r="CL114" s="950"/>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2">
      <c r="A115" s="955"/>
      <c r="B115" s="956"/>
      <c r="C115" s="924" t="s">
        <v>429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430</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2">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433</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435</v>
      </c>
      <c r="Z117" s="895"/>
      <c r="AA117" s="979">
        <v>2069462</v>
      </c>
      <c r="AB117" s="980"/>
      <c r="AC117" s="980"/>
      <c r="AD117" s="980"/>
      <c r="AE117" s="981"/>
      <c r="AF117" s="982">
        <v>2131974</v>
      </c>
      <c r="AG117" s="980"/>
      <c r="AH117" s="980"/>
      <c r="AI117" s="980"/>
      <c r="AJ117" s="981"/>
      <c r="AK117" s="982">
        <v>2115762</v>
      </c>
      <c r="AL117" s="980"/>
      <c r="AM117" s="980"/>
      <c r="AN117" s="980"/>
      <c r="AO117" s="981"/>
      <c r="AP117" s="983"/>
      <c r="AQ117" s="984"/>
      <c r="AR117" s="984"/>
      <c r="AS117" s="984"/>
      <c r="AT117" s="985"/>
      <c r="AU117" s="909"/>
      <c r="AV117" s="910"/>
      <c r="AW117" s="910"/>
      <c r="AX117" s="910"/>
      <c r="AY117" s="910"/>
      <c r="AZ117" s="975" t="s">
        <v>436</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2">
      <c r="A118" s="91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409</v>
      </c>
      <c r="AG118" s="894"/>
      <c r="AH118" s="894"/>
      <c r="AI118" s="894"/>
      <c r="AJ118" s="895"/>
      <c r="AK118" s="893" t="s">
        <v>294</v>
      </c>
      <c r="AL118" s="894"/>
      <c r="AM118" s="894"/>
      <c r="AN118" s="894"/>
      <c r="AO118" s="895"/>
      <c r="AP118" s="971" t="s">
        <v>410</v>
      </c>
      <c r="AQ118" s="972"/>
      <c r="AR118" s="972"/>
      <c r="AS118" s="972"/>
      <c r="AT118" s="973"/>
      <c r="AU118" s="909"/>
      <c r="AV118" s="910"/>
      <c r="AW118" s="910"/>
      <c r="AX118" s="910"/>
      <c r="AY118" s="910"/>
      <c r="AZ118" s="974" t="s">
        <v>438</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2">
      <c r="A119" s="1057" t="s">
        <v>414</v>
      </c>
      <c r="B119" s="948"/>
      <c r="C119" s="930" t="s">
        <v>415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440</v>
      </c>
      <c r="BP119" s="1006"/>
      <c r="BQ119" s="1000">
        <v>21314619</v>
      </c>
      <c r="BR119" s="1001"/>
      <c r="BS119" s="1001"/>
      <c r="BT119" s="1001"/>
      <c r="BU119" s="1001"/>
      <c r="BV119" s="1001">
        <v>20052476</v>
      </c>
      <c r="BW119" s="1001"/>
      <c r="BX119" s="1001"/>
      <c r="BY119" s="1001"/>
      <c r="BZ119" s="1001"/>
      <c r="CA119" s="1001">
        <v>18724323</v>
      </c>
      <c r="CB119" s="1001"/>
      <c r="CC119" s="1001"/>
      <c r="CD119" s="1001"/>
      <c r="CE119" s="1001"/>
      <c r="CF119" s="1002"/>
      <c r="CG119" s="1003"/>
      <c r="CH119" s="1003"/>
      <c r="CI119" s="1003"/>
      <c r="CJ119" s="1004"/>
      <c r="CK119" s="951"/>
      <c r="CL119" s="952"/>
      <c r="CM119" s="974" t="s">
        <v>441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2">
      <c r="A120" s="1058"/>
      <c r="B120" s="950"/>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442</v>
      </c>
      <c r="AV120" s="993"/>
      <c r="AW120" s="993"/>
      <c r="AX120" s="993"/>
      <c r="AY120" s="994"/>
      <c r="AZ120" s="930" t="s">
        <v>443</v>
      </c>
      <c r="BA120" s="898"/>
      <c r="BB120" s="898"/>
      <c r="BC120" s="898"/>
      <c r="BD120" s="898"/>
      <c r="BE120" s="898"/>
      <c r="BF120" s="898"/>
      <c r="BG120" s="898"/>
      <c r="BH120" s="898"/>
      <c r="BI120" s="898"/>
      <c r="BJ120" s="898"/>
      <c r="BK120" s="898"/>
      <c r="BL120" s="898"/>
      <c r="BM120" s="898"/>
      <c r="BN120" s="898"/>
      <c r="BO120" s="898"/>
      <c r="BP120" s="899"/>
      <c r="BQ120" s="931">
        <v>4882619</v>
      </c>
      <c r="BR120" s="932"/>
      <c r="BS120" s="932"/>
      <c r="BT120" s="932"/>
      <c r="BU120" s="932"/>
      <c r="BV120" s="932">
        <v>5396948</v>
      </c>
      <c r="BW120" s="932"/>
      <c r="BX120" s="932"/>
      <c r="BY120" s="932"/>
      <c r="BZ120" s="932"/>
      <c r="CA120" s="932">
        <v>5717302</v>
      </c>
      <c r="CB120" s="932"/>
      <c r="CC120" s="932"/>
      <c r="CD120" s="932"/>
      <c r="CE120" s="932"/>
      <c r="CF120" s="945">
        <v>48.3</v>
      </c>
      <c r="CG120" s="946"/>
      <c r="CH120" s="946"/>
      <c r="CI120" s="946"/>
      <c r="CJ120" s="946"/>
      <c r="CK120" s="1007" t="s">
        <v>444</v>
      </c>
      <c r="CL120" s="1008"/>
      <c r="CM120" s="1008"/>
      <c r="CN120" s="1008"/>
      <c r="CO120" s="1009"/>
      <c r="CP120" s="1015" t="s">
        <v>392</v>
      </c>
      <c r="CQ120" s="1016"/>
      <c r="CR120" s="1016"/>
      <c r="CS120" s="1016"/>
      <c r="CT120" s="1016"/>
      <c r="CU120" s="1016"/>
      <c r="CV120" s="1016"/>
      <c r="CW120" s="1016"/>
      <c r="CX120" s="1016"/>
      <c r="CY120" s="1016"/>
      <c r="CZ120" s="1016"/>
      <c r="DA120" s="1016"/>
      <c r="DB120" s="1016"/>
      <c r="DC120" s="1016"/>
      <c r="DD120" s="1016"/>
      <c r="DE120" s="1016"/>
      <c r="DF120" s="1017"/>
      <c r="DG120" s="931">
        <v>2201349</v>
      </c>
      <c r="DH120" s="932"/>
      <c r="DI120" s="932"/>
      <c r="DJ120" s="932"/>
      <c r="DK120" s="932"/>
      <c r="DL120" s="932">
        <v>2024766</v>
      </c>
      <c r="DM120" s="932"/>
      <c r="DN120" s="932"/>
      <c r="DO120" s="932"/>
      <c r="DP120" s="932"/>
      <c r="DQ120" s="932">
        <v>1751873</v>
      </c>
      <c r="DR120" s="932"/>
      <c r="DS120" s="932"/>
      <c r="DT120" s="932"/>
      <c r="DU120" s="932"/>
      <c r="DV120" s="933">
        <v>14.8</v>
      </c>
      <c r="DW120" s="933"/>
      <c r="DX120" s="933"/>
      <c r="DY120" s="933"/>
      <c r="DZ120" s="934"/>
    </row>
    <row r="121" spans="1:130" s="230" customFormat="1" ht="26.25" customHeight="1" x14ac:dyDescent="0.2">
      <c r="A121" s="1058"/>
      <c r="B121" s="950"/>
      <c r="C121" s="975" t="s">
        <v>445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446</v>
      </c>
      <c r="BA121" s="924"/>
      <c r="BB121" s="924"/>
      <c r="BC121" s="924"/>
      <c r="BD121" s="924"/>
      <c r="BE121" s="924"/>
      <c r="BF121" s="924"/>
      <c r="BG121" s="924"/>
      <c r="BH121" s="924"/>
      <c r="BI121" s="924"/>
      <c r="BJ121" s="924"/>
      <c r="BK121" s="924"/>
      <c r="BL121" s="924"/>
      <c r="BM121" s="924"/>
      <c r="BN121" s="924"/>
      <c r="BO121" s="924"/>
      <c r="BP121" s="925"/>
      <c r="BQ121" s="926">
        <v>2283279</v>
      </c>
      <c r="BR121" s="927"/>
      <c r="BS121" s="927"/>
      <c r="BT121" s="927"/>
      <c r="BU121" s="927"/>
      <c r="BV121" s="927">
        <v>2202171</v>
      </c>
      <c r="BW121" s="927"/>
      <c r="BX121" s="927"/>
      <c r="BY121" s="927"/>
      <c r="BZ121" s="927"/>
      <c r="CA121" s="927">
        <v>2002479</v>
      </c>
      <c r="CB121" s="927"/>
      <c r="CC121" s="927"/>
      <c r="CD121" s="927"/>
      <c r="CE121" s="927"/>
      <c r="CF121" s="921">
        <v>16.899999999999999</v>
      </c>
      <c r="CG121" s="922"/>
      <c r="CH121" s="922"/>
      <c r="CI121" s="922"/>
      <c r="CJ121" s="922"/>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26" t="s">
        <v>122</v>
      </c>
      <c r="DH121" s="927"/>
      <c r="DI121" s="927"/>
      <c r="DJ121" s="927"/>
      <c r="DK121" s="927"/>
      <c r="DL121" s="927" t="s">
        <v>122</v>
      </c>
      <c r="DM121" s="927"/>
      <c r="DN121" s="927"/>
      <c r="DO121" s="927"/>
      <c r="DP121" s="927"/>
      <c r="DQ121" s="927" t="s">
        <v>122</v>
      </c>
      <c r="DR121" s="927"/>
      <c r="DS121" s="927"/>
      <c r="DT121" s="927"/>
      <c r="DU121" s="927"/>
      <c r="DV121" s="928" t="s">
        <v>122</v>
      </c>
      <c r="DW121" s="928"/>
      <c r="DX121" s="928"/>
      <c r="DY121" s="928"/>
      <c r="DZ121" s="929"/>
    </row>
    <row r="122" spans="1:130" s="230" customFormat="1" ht="26.25" customHeight="1" x14ac:dyDescent="0.2">
      <c r="A122" s="1058"/>
      <c r="B122" s="950"/>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447</v>
      </c>
      <c r="BA122" s="966"/>
      <c r="BB122" s="966"/>
      <c r="BC122" s="966"/>
      <c r="BD122" s="966"/>
      <c r="BE122" s="966"/>
      <c r="BF122" s="966"/>
      <c r="BG122" s="966"/>
      <c r="BH122" s="966"/>
      <c r="BI122" s="966"/>
      <c r="BJ122" s="966"/>
      <c r="BK122" s="966"/>
      <c r="BL122" s="966"/>
      <c r="BM122" s="966"/>
      <c r="BN122" s="966"/>
      <c r="BO122" s="966"/>
      <c r="BP122" s="967"/>
      <c r="BQ122" s="1000">
        <v>15516515</v>
      </c>
      <c r="BR122" s="1001"/>
      <c r="BS122" s="1001"/>
      <c r="BT122" s="1001"/>
      <c r="BU122" s="1001"/>
      <c r="BV122" s="1001">
        <v>14757602</v>
      </c>
      <c r="BW122" s="1001"/>
      <c r="BX122" s="1001"/>
      <c r="BY122" s="1001"/>
      <c r="BZ122" s="1001"/>
      <c r="CA122" s="1001">
        <v>13961419</v>
      </c>
      <c r="CB122" s="1001"/>
      <c r="CC122" s="1001"/>
      <c r="CD122" s="1001"/>
      <c r="CE122" s="1001"/>
      <c r="CF122" s="1018">
        <v>118</v>
      </c>
      <c r="CG122" s="1019"/>
      <c r="CH122" s="1019"/>
      <c r="CI122" s="1019"/>
      <c r="CJ122" s="1019"/>
      <c r="CK122" s="1010"/>
      <c r="CL122" s="1011"/>
      <c r="CM122" s="1011"/>
      <c r="CN122" s="1011"/>
      <c r="CO122" s="1012"/>
      <c r="CP122" s="1020" t="s">
        <v>391</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2">
      <c r="A123" s="1058"/>
      <c r="B123" s="950"/>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448</v>
      </c>
      <c r="BP123" s="1006"/>
      <c r="BQ123" s="1064">
        <v>22682413</v>
      </c>
      <c r="BR123" s="1065"/>
      <c r="BS123" s="1065"/>
      <c r="BT123" s="1065"/>
      <c r="BU123" s="1065"/>
      <c r="BV123" s="1065">
        <v>22356721</v>
      </c>
      <c r="BW123" s="1065"/>
      <c r="BX123" s="1065"/>
      <c r="BY123" s="1065"/>
      <c r="BZ123" s="1065"/>
      <c r="CA123" s="1065">
        <v>21681200</v>
      </c>
      <c r="CB123" s="1065"/>
      <c r="CC123" s="1065"/>
      <c r="CD123" s="1065"/>
      <c r="CE123" s="1065"/>
      <c r="CF123" s="1002"/>
      <c r="CG123" s="1003"/>
      <c r="CH123" s="1003"/>
      <c r="CI123" s="1003"/>
      <c r="CJ123" s="1004"/>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5">
      <c r="A124" s="1058"/>
      <c r="B124" s="950"/>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2">
      <c r="A125" s="1058"/>
      <c r="B125" s="950"/>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451</v>
      </c>
      <c r="CL125" s="1008"/>
      <c r="CM125" s="1008"/>
      <c r="CN125" s="1008"/>
      <c r="CO125" s="1009"/>
      <c r="CP125" s="930" t="s">
        <v>452</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5">
      <c r="A126" s="1058"/>
      <c r="B126" s="950"/>
      <c r="C126" s="923" t="s">
        <v>441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453</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2">
      <c r="A127" s="1059"/>
      <c r="B127" s="952"/>
      <c r="C127" s="974" t="s">
        <v>454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459</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5">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286292</v>
      </c>
      <c r="AB128" s="1047"/>
      <c r="AC128" s="1047"/>
      <c r="AD128" s="1047"/>
      <c r="AE128" s="1048"/>
      <c r="AF128" s="1049">
        <v>286185</v>
      </c>
      <c r="AG128" s="1047"/>
      <c r="AH128" s="1047"/>
      <c r="AI128" s="1047"/>
      <c r="AJ128" s="1048"/>
      <c r="AK128" s="1049">
        <v>281758</v>
      </c>
      <c r="AL128" s="1047"/>
      <c r="AM128" s="1047"/>
      <c r="AN128" s="1047"/>
      <c r="AO128" s="1048"/>
      <c r="AP128" s="1050"/>
      <c r="AQ128" s="1051"/>
      <c r="AR128" s="1051"/>
      <c r="AS128" s="1051"/>
      <c r="AT128" s="1052"/>
      <c r="AU128" s="232"/>
      <c r="AV128" s="232"/>
      <c r="AW128" s="232"/>
      <c r="AX128" s="897" t="s">
        <v>462</v>
      </c>
      <c r="AY128" s="898"/>
      <c r="AZ128" s="898"/>
      <c r="BA128" s="898"/>
      <c r="BB128" s="898"/>
      <c r="BC128" s="898"/>
      <c r="BD128" s="898"/>
      <c r="BE128" s="899"/>
      <c r="BF128" s="1053" t="s">
        <v>122</v>
      </c>
      <c r="BG128" s="1054"/>
      <c r="BH128" s="1054"/>
      <c r="BI128" s="1054"/>
      <c r="BJ128" s="1054"/>
      <c r="BK128" s="1054"/>
      <c r="BL128" s="1055"/>
      <c r="BM128" s="1053">
        <v>12.93</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463</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464</v>
      </c>
      <c r="X129" s="1072"/>
      <c r="Y129" s="1072"/>
      <c r="Z129" s="1073"/>
      <c r="AA129" s="959">
        <v>13135946</v>
      </c>
      <c r="AB129" s="960"/>
      <c r="AC129" s="960"/>
      <c r="AD129" s="960"/>
      <c r="AE129" s="961"/>
      <c r="AF129" s="962">
        <v>12865138</v>
      </c>
      <c r="AG129" s="960"/>
      <c r="AH129" s="960"/>
      <c r="AI129" s="960"/>
      <c r="AJ129" s="961"/>
      <c r="AK129" s="962">
        <v>13151988</v>
      </c>
      <c r="AL129" s="960"/>
      <c r="AM129" s="960"/>
      <c r="AN129" s="960"/>
      <c r="AO129" s="961"/>
      <c r="AP129" s="1074"/>
      <c r="AQ129" s="1075"/>
      <c r="AR129" s="1075"/>
      <c r="AS129" s="1075"/>
      <c r="AT129" s="1076"/>
      <c r="AU129" s="233"/>
      <c r="AV129" s="233"/>
      <c r="AW129" s="233"/>
      <c r="AX129" s="1066" t="s">
        <v>465</v>
      </c>
      <c r="AY129" s="924"/>
      <c r="AZ129" s="924"/>
      <c r="BA129" s="924"/>
      <c r="BB129" s="924"/>
      <c r="BC129" s="924"/>
      <c r="BD129" s="924"/>
      <c r="BE129" s="925"/>
      <c r="BF129" s="1067" t="s">
        <v>122</v>
      </c>
      <c r="BG129" s="1068"/>
      <c r="BH129" s="1068"/>
      <c r="BI129" s="1068"/>
      <c r="BJ129" s="1068"/>
      <c r="BK129" s="1068"/>
      <c r="BL129" s="1069"/>
      <c r="BM129" s="1067">
        <v>17.93</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466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467</v>
      </c>
      <c r="X130" s="1072"/>
      <c r="Y130" s="1072"/>
      <c r="Z130" s="1073"/>
      <c r="AA130" s="959">
        <v>1372733</v>
      </c>
      <c r="AB130" s="960"/>
      <c r="AC130" s="960"/>
      <c r="AD130" s="960"/>
      <c r="AE130" s="961"/>
      <c r="AF130" s="962">
        <v>1329081</v>
      </c>
      <c r="AG130" s="960"/>
      <c r="AH130" s="960"/>
      <c r="AI130" s="960"/>
      <c r="AJ130" s="961"/>
      <c r="AK130" s="962">
        <v>1321950</v>
      </c>
      <c r="AL130" s="960"/>
      <c r="AM130" s="960"/>
      <c r="AN130" s="960"/>
      <c r="AO130" s="961"/>
      <c r="AP130" s="1074"/>
      <c r="AQ130" s="1075"/>
      <c r="AR130" s="1075"/>
      <c r="AS130" s="1075"/>
      <c r="AT130" s="1076"/>
      <c r="AU130" s="233"/>
      <c r="AV130" s="233"/>
      <c r="AW130" s="233"/>
      <c r="AX130" s="1066" t="s">
        <v>468</v>
      </c>
      <c r="AY130" s="924"/>
      <c r="AZ130" s="924"/>
      <c r="BA130" s="924"/>
      <c r="BB130" s="924"/>
      <c r="BC130" s="924"/>
      <c r="BD130" s="924"/>
      <c r="BE130" s="925"/>
      <c r="BF130" s="1102">
        <v>4</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1005">
        <v>11763213</v>
      </c>
      <c r="AB131" s="987"/>
      <c r="AC131" s="987"/>
      <c r="AD131" s="987"/>
      <c r="AE131" s="988"/>
      <c r="AF131" s="986">
        <v>11536057</v>
      </c>
      <c r="AG131" s="987"/>
      <c r="AH131" s="987"/>
      <c r="AI131" s="987"/>
      <c r="AJ131" s="988"/>
      <c r="AK131" s="986">
        <v>11830038</v>
      </c>
      <c r="AL131" s="987"/>
      <c r="AM131" s="987"/>
      <c r="AN131" s="987"/>
      <c r="AO131" s="988"/>
      <c r="AP131" s="1111"/>
      <c r="AQ131" s="1112"/>
      <c r="AR131" s="1112"/>
      <c r="AS131" s="1112"/>
      <c r="AT131" s="1113"/>
      <c r="AU131" s="233"/>
      <c r="AV131" s="233"/>
      <c r="AW131" s="233"/>
      <c r="AX131" s="1084" t="s">
        <v>470</v>
      </c>
      <c r="AY131" s="726"/>
      <c r="AZ131" s="726"/>
      <c r="BA131" s="726"/>
      <c r="BB131" s="726"/>
      <c r="BC131" s="726"/>
      <c r="BD131" s="726"/>
      <c r="BE131" s="1037"/>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472</v>
      </c>
      <c r="W132" s="1095"/>
      <c r="X132" s="1095"/>
      <c r="Y132" s="1095"/>
      <c r="Z132" s="1096"/>
      <c r="AA132" s="1097">
        <v>3.489157257</v>
      </c>
      <c r="AB132" s="1098"/>
      <c r="AC132" s="1098"/>
      <c r="AD132" s="1098"/>
      <c r="AE132" s="1099"/>
      <c r="AF132" s="1100">
        <v>4.479069408</v>
      </c>
      <c r="AG132" s="1098"/>
      <c r="AH132" s="1098"/>
      <c r="AI132" s="1098"/>
      <c r="AJ132" s="1099"/>
      <c r="AK132" s="1100">
        <v>4.3284224670000002</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473</v>
      </c>
      <c r="W133" s="1078"/>
      <c r="X133" s="1078"/>
      <c r="Y133" s="1078"/>
      <c r="Z133" s="1079"/>
      <c r="AA133" s="1080">
        <v>3</v>
      </c>
      <c r="AB133" s="1081"/>
      <c r="AC133" s="1081"/>
      <c r="AD133" s="1081"/>
      <c r="AE133" s="1082"/>
      <c r="AF133" s="1080">
        <v>3.7</v>
      </c>
      <c r="AG133" s="1081"/>
      <c r="AH133" s="1081"/>
      <c r="AI133" s="1081"/>
      <c r="AJ133" s="1082"/>
      <c r="AK133" s="1080">
        <v>4</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p+4t/OW8z0OVXac4j+7p8Vmp3Uki+xMPq3TvBHVg920oXm79Ji2qdI5+3qLMGNDooLspKdDg5nd5zJ5qLd4A==" saltValue="aIpvPgOCk4j6KJbJCTP+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cD1RZBrsa9XmsZ8Vt9CB8/1VQsUNayh0LO1rv3TjaWr50zQg2WRSY0nemSRgQhqKJwXllkzsHpTxdt12P06Ag==" saltValue="XxlRdtSl09FvJlRJWnNo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TlH43HbqWV0oDxgLHoo0ml5c9+PQOAZ64shTu6REilYjJ//0BpK+x7XMrszT1Blg/gdQJVEJDx2ZzyttzCEAA==" saltValue="6rrKyKq0ViEhJ+SRzd2m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482</v>
      </c>
      <c r="AL9" s="1118"/>
      <c r="AM9" s="1118"/>
      <c r="AN9" s="1119"/>
      <c r="AO9" s="281">
        <v>3518328</v>
      </c>
      <c r="AP9" s="281">
        <v>60628</v>
      </c>
      <c r="AQ9" s="282">
        <v>66486</v>
      </c>
      <c r="AR9" s="283">
        <v>-8.8000000000000007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483</v>
      </c>
      <c r="AL10" s="1118"/>
      <c r="AM10" s="1118"/>
      <c r="AN10" s="1119"/>
      <c r="AO10" s="284">
        <v>44449</v>
      </c>
      <c r="AP10" s="284">
        <v>766</v>
      </c>
      <c r="AQ10" s="285">
        <v>6147</v>
      </c>
      <c r="AR10" s="286">
        <v>-87.5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484</v>
      </c>
      <c r="AL11" s="1118"/>
      <c r="AM11" s="1118"/>
      <c r="AN11" s="1119"/>
      <c r="AO11" s="284">
        <v>58824</v>
      </c>
      <c r="AP11" s="284">
        <v>1014</v>
      </c>
      <c r="AQ11" s="285">
        <v>1219</v>
      </c>
      <c r="AR11" s="286">
        <v>-16.8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485</v>
      </c>
      <c r="AL12" s="1118"/>
      <c r="AM12" s="1118"/>
      <c r="AN12" s="1119"/>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487</v>
      </c>
      <c r="AL13" s="1118"/>
      <c r="AM13" s="1118"/>
      <c r="AN13" s="1119"/>
      <c r="AO13" s="284">
        <v>142136</v>
      </c>
      <c r="AP13" s="284">
        <v>2449</v>
      </c>
      <c r="AQ13" s="285">
        <v>2955</v>
      </c>
      <c r="AR13" s="286">
        <v>-17.100000000000001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488</v>
      </c>
      <c r="AL14" s="1118"/>
      <c r="AM14" s="1118"/>
      <c r="AN14" s="1119"/>
      <c r="AO14" s="284">
        <v>56867</v>
      </c>
      <c r="AP14" s="284">
        <v>980</v>
      </c>
      <c r="AQ14" s="285">
        <v>1434</v>
      </c>
      <c r="AR14" s="286">
        <v>-31.7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489</v>
      </c>
      <c r="AL15" s="1121"/>
      <c r="AM15" s="1121"/>
      <c r="AN15" s="1122"/>
      <c r="AO15" s="284">
        <v>-88089</v>
      </c>
      <c r="AP15" s="284">
        <v>-1518</v>
      </c>
      <c r="AQ15" s="285">
        <v>-3102</v>
      </c>
      <c r="AR15" s="286">
        <v>-51.1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3732515</v>
      </c>
      <c r="AP16" s="284">
        <v>64319</v>
      </c>
      <c r="AQ16" s="285">
        <v>75147</v>
      </c>
      <c r="AR16" s="286">
        <v>-14.4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494</v>
      </c>
      <c r="AL21" s="1124"/>
      <c r="AM21" s="1124"/>
      <c r="AN21" s="1125"/>
      <c r="AO21" s="297">
        <v>5.6</v>
      </c>
      <c r="AP21" s="298">
        <v>6.62</v>
      </c>
      <c r="AQ21" s="299">
        <v>-1.02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495</v>
      </c>
      <c r="AL22" s="1124"/>
      <c r="AM22" s="1124"/>
      <c r="AN22" s="1125"/>
      <c r="AO22" s="302">
        <v>99.5</v>
      </c>
      <c r="AP22" s="303">
        <v>98.3</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499</v>
      </c>
      <c r="AL32" s="1132"/>
      <c r="AM32" s="1132"/>
      <c r="AN32" s="1133"/>
      <c r="AO32" s="312">
        <v>1884475</v>
      </c>
      <c r="AP32" s="312">
        <v>32474</v>
      </c>
      <c r="AQ32" s="313">
        <v>34847</v>
      </c>
      <c r="AR32" s="314">
        <v>-6.8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500</v>
      </c>
      <c r="AL33" s="1132"/>
      <c r="AM33" s="1132"/>
      <c r="AN33" s="1133"/>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501</v>
      </c>
      <c r="AL34" s="1132"/>
      <c r="AM34" s="1132"/>
      <c r="AN34" s="1133"/>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502</v>
      </c>
      <c r="AL35" s="1132"/>
      <c r="AM35" s="1132"/>
      <c r="AN35" s="1133"/>
      <c r="AO35" s="312">
        <v>198269</v>
      </c>
      <c r="AP35" s="312">
        <v>3417</v>
      </c>
      <c r="AQ35" s="313">
        <v>8260</v>
      </c>
      <c r="AR35" s="314">
        <v>-58.6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503</v>
      </c>
      <c r="AL36" s="1132"/>
      <c r="AM36" s="1132"/>
      <c r="AN36" s="1133"/>
      <c r="AO36" s="312">
        <v>33018</v>
      </c>
      <c r="AP36" s="312">
        <v>569</v>
      </c>
      <c r="AQ36" s="313">
        <v>1689</v>
      </c>
      <c r="AR36" s="314">
        <v>-66.3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504</v>
      </c>
      <c r="AL37" s="1132"/>
      <c r="AM37" s="1132"/>
      <c r="AN37" s="1133"/>
      <c r="AO37" s="312" t="s">
        <v>486</v>
      </c>
      <c r="AP37" s="312" t="s">
        <v>486</v>
      </c>
      <c r="AQ37" s="313">
        <v>748</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505</v>
      </c>
      <c r="AL38" s="1135"/>
      <c r="AM38" s="1135"/>
      <c r="AN38" s="1136"/>
      <c r="AO38" s="315" t="s">
        <v>486</v>
      </c>
      <c r="AP38" s="315" t="s">
        <v>486</v>
      </c>
      <c r="AQ38" s="316">
        <v>1</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506</v>
      </c>
      <c r="AL39" s="1135"/>
      <c r="AM39" s="1135"/>
      <c r="AN39" s="1136"/>
      <c r="AO39" s="312">
        <v>-281758</v>
      </c>
      <c r="AP39" s="312">
        <v>-4855</v>
      </c>
      <c r="AQ39" s="313">
        <v>-5762</v>
      </c>
      <c r="AR39" s="314">
        <v>-15.7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507</v>
      </c>
      <c r="AL40" s="1132"/>
      <c r="AM40" s="1132"/>
      <c r="AN40" s="1133"/>
      <c r="AO40" s="312">
        <v>-1321950</v>
      </c>
      <c r="AP40" s="312">
        <v>-22780</v>
      </c>
      <c r="AQ40" s="313">
        <v>-27609</v>
      </c>
      <c r="AR40" s="314">
        <v>-17.5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512054</v>
      </c>
      <c r="AP41" s="312">
        <v>8824</v>
      </c>
      <c r="AQ41" s="313">
        <v>12179</v>
      </c>
      <c r="AR41" s="314">
        <v>-27.5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477</v>
      </c>
      <c r="AN49" s="1128" t="s">
        <v>510</v>
      </c>
      <c r="AO49" s="1129"/>
      <c r="AP49" s="1129"/>
      <c r="AQ49" s="1129"/>
      <c r="AR49" s="113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1557237</v>
      </c>
      <c r="AN51" s="334">
        <v>26508</v>
      </c>
      <c r="AO51" s="335">
        <v>-45.3</v>
      </c>
      <c r="AP51" s="336">
        <v>45588</v>
      </c>
      <c r="AQ51" s="337">
        <v>8.6999999999999993</v>
      </c>
      <c r="AR51" s="338">
        <v>-54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1106554</v>
      </c>
      <c r="AN52" s="342">
        <v>18836</v>
      </c>
      <c r="AO52" s="343">
        <v>-13.1</v>
      </c>
      <c r="AP52" s="344">
        <v>24150</v>
      </c>
      <c r="AQ52" s="345">
        <v>3.4</v>
      </c>
      <c r="AR52" s="346">
        <v>-16.5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1382832</v>
      </c>
      <c r="AN53" s="334">
        <v>23556</v>
      </c>
      <c r="AO53" s="335">
        <v>-11.1</v>
      </c>
      <c r="AP53" s="336">
        <v>45483</v>
      </c>
      <c r="AQ53" s="337">
        <v>-0.2</v>
      </c>
      <c r="AR53" s="338">
        <v>-10.9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844336</v>
      </c>
      <c r="AN54" s="342">
        <v>14383</v>
      </c>
      <c r="AO54" s="343">
        <v>-23.6</v>
      </c>
      <c r="AP54" s="344">
        <v>24241</v>
      </c>
      <c r="AQ54" s="345">
        <v>0.4</v>
      </c>
      <c r="AR54" s="346">
        <v>-24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787719</v>
      </c>
      <c r="AN55" s="334">
        <v>13466</v>
      </c>
      <c r="AO55" s="335">
        <v>-42.8</v>
      </c>
      <c r="AP55" s="336">
        <v>45945</v>
      </c>
      <c r="AQ55" s="337">
        <v>1</v>
      </c>
      <c r="AR55" s="338">
        <v>-43.8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347467</v>
      </c>
      <c r="AN56" s="342">
        <v>5940</v>
      </c>
      <c r="AO56" s="343">
        <v>-58.7</v>
      </c>
      <c r="AP56" s="344">
        <v>25180</v>
      </c>
      <c r="AQ56" s="345">
        <v>3.9</v>
      </c>
      <c r="AR56" s="346">
        <v>-62.6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1100080</v>
      </c>
      <c r="AN57" s="334">
        <v>18872</v>
      </c>
      <c r="AO57" s="335">
        <v>40.1</v>
      </c>
      <c r="AP57" s="336">
        <v>44475</v>
      </c>
      <c r="AQ57" s="337">
        <v>-3.2</v>
      </c>
      <c r="AR57" s="338">
        <v>43.3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457163</v>
      </c>
      <c r="AN58" s="342">
        <v>7843</v>
      </c>
      <c r="AO58" s="343">
        <v>32</v>
      </c>
      <c r="AP58" s="344">
        <v>24780</v>
      </c>
      <c r="AQ58" s="345">
        <v>-1.6</v>
      </c>
      <c r="AR58" s="346">
        <v>33.6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1161613</v>
      </c>
      <c r="AN59" s="334">
        <v>20017</v>
      </c>
      <c r="AO59" s="335">
        <v>6.1</v>
      </c>
      <c r="AP59" s="336">
        <v>45982</v>
      </c>
      <c r="AQ59" s="337">
        <v>3.4</v>
      </c>
      <c r="AR59" s="338">
        <v>2.7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666864</v>
      </c>
      <c r="AN60" s="342">
        <v>11492</v>
      </c>
      <c r="AO60" s="343">
        <v>46.5</v>
      </c>
      <c r="AP60" s="344">
        <v>25583</v>
      </c>
      <c r="AQ60" s="345">
        <v>3.2</v>
      </c>
      <c r="AR60" s="346">
        <v>43.3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1197896</v>
      </c>
      <c r="AN61" s="349">
        <v>20484</v>
      </c>
      <c r="AO61" s="350">
        <v>-10.6</v>
      </c>
      <c r="AP61" s="351">
        <v>45495</v>
      </c>
      <c r="AQ61" s="352">
        <v>1.9</v>
      </c>
      <c r="AR61" s="338">
        <v>-12.5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684477</v>
      </c>
      <c r="AN62" s="342">
        <v>11699</v>
      </c>
      <c r="AO62" s="343">
        <v>-3.4</v>
      </c>
      <c r="AP62" s="344">
        <v>24787</v>
      </c>
      <c r="AQ62" s="345">
        <v>1.9</v>
      </c>
      <c r="AR62" s="346">
        <v>-5.3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vLT29OGejVYtXKOHgk1/dvNapT09AOP8JX67icpCQyRoRCUoPrb7XYV3UY/YCclAfQAJ1lEy/X04thBlyDQIQ==" saltValue="pkwAkd1IP5QQOE1c6CeE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oSZt/RECMflGICD+bcEmgufhjVpQ9D0HWskXTYTBuhfwJ8fNoq6ScxgiD4OWmBv36oQdPppwMLvrjzAJDa2vIQ==" saltValue="mWS2InvaYAjVHYRFzMtg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RGSPlIDk/C7Dl5AuKUK2wX15nRDfnB/I/aig3Tv1y5Z8gkKBt0tysKuo7DaVy3wKv48f7LVZSAwvFWjYmhU2fg==" saltValue="kG0dYQqcQKK1HXMS1Mym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40" t="s">
        <v>3</v>
      </c>
      <c r="D47" s="1140"/>
      <c r="E47" s="1141"/>
      <c r="F47" s="11">
        <v>25.58</v>
      </c>
      <c r="G47" s="12">
        <v>24.77</v>
      </c>
      <c r="H47" s="12">
        <v>23.15</v>
      </c>
      <c r="I47" s="12">
        <v>25.2</v>
      </c>
      <c r="J47" s="13">
        <v>27.43</v>
      </c>
    </row>
    <row r="48" spans="2:10" ht="57.75" customHeight="1" x14ac:dyDescent="0.2">
      <c r="B48" s="14"/>
      <c r="C48" s="1142" t="s">
        <v>4</v>
      </c>
      <c r="D48" s="1142"/>
      <c r="E48" s="1143"/>
      <c r="F48" s="15">
        <v>0.43</v>
      </c>
      <c r="G48" s="16">
        <v>1.31</v>
      </c>
      <c r="H48" s="16">
        <v>6.26</v>
      </c>
      <c r="I48" s="16">
        <v>5.68</v>
      </c>
      <c r="J48" s="17">
        <v>3.47</v>
      </c>
    </row>
    <row r="49" spans="2:10" ht="57.75" customHeight="1" thickBot="1" x14ac:dyDescent="0.25">
      <c r="B49" s="18"/>
      <c r="C49" s="1144" t="s">
        <v>5</v>
      </c>
      <c r="D49" s="1144"/>
      <c r="E49" s="1145"/>
      <c r="F49" s="19" t="s">
        <v>529</v>
      </c>
      <c r="G49" s="20">
        <v>0.91</v>
      </c>
      <c r="H49" s="20">
        <v>5.05</v>
      </c>
      <c r="I49" s="20">
        <v>0.84</v>
      </c>
      <c r="J49" s="21">
        <v>0.7</v>
      </c>
    </row>
    <row r="50" spans="2:10" ht="13.2" x14ac:dyDescent="0.2"/>
  </sheetData>
  <sheetProtection algorithmName="SHA-512" hashValue="kYGrXYVQWmt49VdcOhW1J5QrcJuOcYiwh2HW999YieAmdS3rUlOrJPcfFzJcwhHL9erN+SrYIPG31SK24Gkoww==" saltValue="bDabXvmidm/xASPBMP39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2" t="s">
        <v>530</v>
      </c>
      <c r="D34" s="1152"/>
      <c r="E34" s="1153"/>
      <c r="F34" s="32">
        <v>0.43</v>
      </c>
      <c r="G34" s="33">
        <v>1.3</v>
      </c>
      <c r="H34" s="33">
        <v>6.26</v>
      </c>
      <c r="I34" s="33">
        <v>5.67</v>
      </c>
      <c r="J34" s="34">
        <v>3.46</v>
      </c>
      <c r="K34" s="22"/>
      <c r="L34" s="22"/>
      <c r="M34" s="22"/>
      <c r="N34" s="22"/>
      <c r="O34" s="22"/>
      <c r="P34" s="22"/>
    </row>
    <row r="35" spans="1:16" ht="39" customHeight="1" x14ac:dyDescent="0.2">
      <c r="A35" s="22"/>
      <c r="B35" s="35"/>
      <c r="C35" s="1146" t="s">
        <v>531</v>
      </c>
      <c r="D35" s="1147"/>
      <c r="E35" s="1148"/>
      <c r="F35" s="36">
        <v>4.16</v>
      </c>
      <c r="G35" s="37">
        <v>3.91</v>
      </c>
      <c r="H35" s="37">
        <v>3.72</v>
      </c>
      <c r="I35" s="37">
        <v>3.41</v>
      </c>
      <c r="J35" s="38">
        <v>3.12</v>
      </c>
      <c r="K35" s="22"/>
      <c r="L35" s="22"/>
      <c r="M35" s="22"/>
      <c r="N35" s="22"/>
      <c r="O35" s="22"/>
      <c r="P35" s="22"/>
    </row>
    <row r="36" spans="1:16" ht="39" customHeight="1" x14ac:dyDescent="0.2">
      <c r="A36" s="22"/>
      <c r="B36" s="35"/>
      <c r="C36" s="1146" t="s">
        <v>532</v>
      </c>
      <c r="D36" s="1147"/>
      <c r="E36" s="1148"/>
      <c r="F36" s="36">
        <v>0.73</v>
      </c>
      <c r="G36" s="37">
        <v>1.2</v>
      </c>
      <c r="H36" s="37">
        <v>1.7</v>
      </c>
      <c r="I36" s="37">
        <v>1.1599999999999999</v>
      </c>
      <c r="J36" s="38">
        <v>1.46</v>
      </c>
      <c r="K36" s="22"/>
      <c r="L36" s="22"/>
      <c r="M36" s="22"/>
      <c r="N36" s="22"/>
      <c r="O36" s="22"/>
      <c r="P36" s="22"/>
    </row>
    <row r="37" spans="1:16" ht="39" customHeight="1" x14ac:dyDescent="0.2">
      <c r="A37" s="22"/>
      <c r="B37" s="35"/>
      <c r="C37" s="1146" t="s">
        <v>533</v>
      </c>
      <c r="D37" s="1147"/>
      <c r="E37" s="1148"/>
      <c r="F37" s="36">
        <v>1.67</v>
      </c>
      <c r="G37" s="37">
        <v>2.74</v>
      </c>
      <c r="H37" s="37">
        <v>1.59</v>
      </c>
      <c r="I37" s="37">
        <v>1.21</v>
      </c>
      <c r="J37" s="38">
        <v>0.57999999999999996</v>
      </c>
      <c r="K37" s="22"/>
      <c r="L37" s="22"/>
      <c r="M37" s="22"/>
      <c r="N37" s="22"/>
      <c r="O37" s="22"/>
      <c r="P37" s="22"/>
    </row>
    <row r="38" spans="1:16" ht="39" customHeight="1" x14ac:dyDescent="0.2">
      <c r="A38" s="22"/>
      <c r="B38" s="35"/>
      <c r="C38" s="1146" t="s">
        <v>534</v>
      </c>
      <c r="D38" s="1147"/>
      <c r="E38" s="1148"/>
      <c r="F38" s="36">
        <v>0.32</v>
      </c>
      <c r="G38" s="37">
        <v>0.31</v>
      </c>
      <c r="H38" s="37">
        <v>0.3</v>
      </c>
      <c r="I38" s="37">
        <v>0.36</v>
      </c>
      <c r="J38" s="38">
        <v>0.36</v>
      </c>
      <c r="K38" s="22"/>
      <c r="L38" s="22"/>
      <c r="M38" s="22"/>
      <c r="N38" s="22"/>
      <c r="O38" s="22"/>
      <c r="P38" s="22"/>
    </row>
    <row r="39" spans="1:16" ht="39" customHeight="1" x14ac:dyDescent="0.2">
      <c r="A39" s="22"/>
      <c r="B39" s="35"/>
      <c r="C39" s="1146" t="s">
        <v>535</v>
      </c>
      <c r="D39" s="1147"/>
      <c r="E39" s="1148"/>
      <c r="F39" s="36">
        <v>0</v>
      </c>
      <c r="G39" s="37">
        <v>0</v>
      </c>
      <c r="H39" s="37">
        <v>0</v>
      </c>
      <c r="I39" s="37">
        <v>0</v>
      </c>
      <c r="J39" s="38">
        <v>0</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536</v>
      </c>
      <c r="D42" s="1147"/>
      <c r="E42" s="1148"/>
      <c r="F42" s="36" t="s">
        <v>486</v>
      </c>
      <c r="G42" s="37" t="s">
        <v>486</v>
      </c>
      <c r="H42" s="37" t="s">
        <v>486</v>
      </c>
      <c r="I42" s="37" t="s">
        <v>486</v>
      </c>
      <c r="J42" s="38" t="s">
        <v>486</v>
      </c>
      <c r="K42" s="22"/>
      <c r="L42" s="22"/>
      <c r="M42" s="22"/>
      <c r="N42" s="22"/>
      <c r="O42" s="22"/>
      <c r="P42" s="22"/>
    </row>
    <row r="43" spans="1:16" ht="39" customHeight="1" thickBot="1" x14ac:dyDescent="0.25">
      <c r="A43" s="22"/>
      <c r="B43" s="40"/>
      <c r="C43" s="1149" t="s">
        <v>537</v>
      </c>
      <c r="D43" s="1150"/>
      <c r="E43" s="1151"/>
      <c r="F43" s="41">
        <v>13.3</v>
      </c>
      <c r="G43" s="42">
        <v>13.77</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yrvH0ySZ5XLC0aHFxFhID4O9ZFwicOj/ROqTZ0sxibOPaGo6phKfwVonjtkAfopDzhPXJmWJaDp68rvbvcxPA==" saltValue="v+uMxWPJMG9jqwY4ws/q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1708</v>
      </c>
      <c r="L45" s="60">
        <v>1772</v>
      </c>
      <c r="M45" s="60">
        <v>1836</v>
      </c>
      <c r="N45" s="60">
        <v>1905</v>
      </c>
      <c r="O45" s="61">
        <v>1884</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486</v>
      </c>
      <c r="L46" s="64" t="s">
        <v>486</v>
      </c>
      <c r="M46" s="64" t="s">
        <v>486</v>
      </c>
      <c r="N46" s="64" t="s">
        <v>486</v>
      </c>
      <c r="O46" s="65" t="s">
        <v>486</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486</v>
      </c>
      <c r="L47" s="64" t="s">
        <v>486</v>
      </c>
      <c r="M47" s="64" t="s">
        <v>486</v>
      </c>
      <c r="N47" s="64" t="s">
        <v>486</v>
      </c>
      <c r="O47" s="65" t="s">
        <v>486</v>
      </c>
      <c r="P47" s="48"/>
      <c r="Q47" s="48"/>
      <c r="R47" s="48"/>
      <c r="S47" s="48"/>
      <c r="T47" s="48"/>
      <c r="U47" s="48"/>
    </row>
    <row r="48" spans="1:21" ht="30.75" customHeight="1" x14ac:dyDescent="0.2">
      <c r="A48" s="48"/>
      <c r="B48" s="1156"/>
      <c r="C48" s="1157"/>
      <c r="D48" s="62"/>
      <c r="E48" s="1162" t="s">
        <v>13</v>
      </c>
      <c r="F48" s="1162"/>
      <c r="G48" s="1162"/>
      <c r="H48" s="1162"/>
      <c r="I48" s="1162"/>
      <c r="J48" s="1163"/>
      <c r="K48" s="63">
        <v>235</v>
      </c>
      <c r="L48" s="64">
        <v>252</v>
      </c>
      <c r="M48" s="64">
        <v>232</v>
      </c>
      <c r="N48" s="64">
        <v>212</v>
      </c>
      <c r="O48" s="65">
        <v>198</v>
      </c>
      <c r="P48" s="48"/>
      <c r="Q48" s="48"/>
      <c r="R48" s="48"/>
      <c r="S48" s="48"/>
      <c r="T48" s="48"/>
      <c r="U48" s="48"/>
    </row>
    <row r="49" spans="1:21" ht="30.75" customHeight="1" x14ac:dyDescent="0.2">
      <c r="A49" s="48"/>
      <c r="B49" s="1156"/>
      <c r="C49" s="1157"/>
      <c r="D49" s="62"/>
      <c r="E49" s="1162" t="s">
        <v>14</v>
      </c>
      <c r="F49" s="1162"/>
      <c r="G49" s="1162"/>
      <c r="H49" s="1162"/>
      <c r="I49" s="1162"/>
      <c r="J49" s="1163"/>
      <c r="K49" s="63">
        <v>1</v>
      </c>
      <c r="L49" s="64">
        <v>1</v>
      </c>
      <c r="M49" s="64">
        <v>2</v>
      </c>
      <c r="N49" s="64">
        <v>16</v>
      </c>
      <c r="O49" s="65">
        <v>33</v>
      </c>
      <c r="P49" s="48"/>
      <c r="Q49" s="48"/>
      <c r="R49" s="48"/>
      <c r="S49" s="48"/>
      <c r="T49" s="48"/>
      <c r="U49" s="48"/>
    </row>
    <row r="50" spans="1:21" ht="30.75" customHeight="1" x14ac:dyDescent="0.2">
      <c r="A50" s="48"/>
      <c r="B50" s="1156"/>
      <c r="C50" s="1157"/>
      <c r="D50" s="62"/>
      <c r="E50" s="1162" t="s">
        <v>15</v>
      </c>
      <c r="F50" s="1162"/>
      <c r="G50" s="1162"/>
      <c r="H50" s="1162"/>
      <c r="I50" s="1162"/>
      <c r="J50" s="1163"/>
      <c r="K50" s="63" t="s">
        <v>486</v>
      </c>
      <c r="L50" s="64" t="s">
        <v>486</v>
      </c>
      <c r="M50" s="64" t="s">
        <v>486</v>
      </c>
      <c r="N50" s="64" t="s">
        <v>486</v>
      </c>
      <c r="O50" s="65" t="s">
        <v>486</v>
      </c>
      <c r="P50" s="48"/>
      <c r="Q50" s="48"/>
      <c r="R50" s="48"/>
      <c r="S50" s="48"/>
      <c r="T50" s="48"/>
      <c r="U50" s="48"/>
    </row>
    <row r="51" spans="1:21" ht="30.75" customHeight="1" x14ac:dyDescent="0.2">
      <c r="A51" s="48"/>
      <c r="B51" s="1158"/>
      <c r="C51" s="1159"/>
      <c r="D51" s="66"/>
      <c r="E51" s="1162" t="s">
        <v>16</v>
      </c>
      <c r="F51" s="1162"/>
      <c r="G51" s="1162"/>
      <c r="H51" s="1162"/>
      <c r="I51" s="1162"/>
      <c r="J51" s="1163"/>
      <c r="K51" s="63" t="s">
        <v>486</v>
      </c>
      <c r="L51" s="64" t="s">
        <v>486</v>
      </c>
      <c r="M51" s="64" t="s">
        <v>486</v>
      </c>
      <c r="N51" s="64" t="s">
        <v>486</v>
      </c>
      <c r="O51" s="65" t="s">
        <v>486</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1690</v>
      </c>
      <c r="L52" s="64">
        <v>1683</v>
      </c>
      <c r="M52" s="64">
        <v>1659</v>
      </c>
      <c r="N52" s="64">
        <v>1615</v>
      </c>
      <c r="O52" s="65">
        <v>1604</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254</v>
      </c>
      <c r="L53" s="69">
        <v>342</v>
      </c>
      <c r="M53" s="69">
        <v>411</v>
      </c>
      <c r="N53" s="69">
        <v>518</v>
      </c>
      <c r="O53" s="70">
        <v>511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kGmfkxk/o8imh4EU7yW22ahdQahLZI4QU+PN/1UPsVnNXiOhYZuFv45+RwOinL8ckna53T09q3/QuKom6Gg==" saltValue="Aonutx75hTSbLnJYB6ek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5" t="s">
        <v>30</v>
      </c>
      <c r="C41" s="1186"/>
      <c r="D41" s="105"/>
      <c r="E41" s="1191" t="s">
        <v>31</v>
      </c>
      <c r="F41" s="1191"/>
      <c r="G41" s="1191"/>
      <c r="H41" s="1192"/>
      <c r="I41" s="355">
        <v>17375</v>
      </c>
      <c r="J41" s="356">
        <v>17215</v>
      </c>
      <c r="K41" s="356">
        <v>16511</v>
      </c>
      <c r="L41" s="356">
        <v>15339</v>
      </c>
      <c r="M41" s="357">
        <v>14226</v>
      </c>
    </row>
    <row r="42" spans="2:13" ht="27.75" customHeight="1" x14ac:dyDescent="0.2">
      <c r="B42" s="1187"/>
      <c r="C42" s="1188"/>
      <c r="D42" s="106"/>
      <c r="E42" s="1193" t="s">
        <v>32</v>
      </c>
      <c r="F42" s="1193"/>
      <c r="G42" s="1193"/>
      <c r="H42" s="1194"/>
      <c r="I42" s="358" t="s">
        <v>486</v>
      </c>
      <c r="J42" s="359" t="s">
        <v>486</v>
      </c>
      <c r="K42" s="359" t="s">
        <v>486</v>
      </c>
      <c r="L42" s="359" t="s">
        <v>486</v>
      </c>
      <c r="M42" s="360" t="s">
        <v>486</v>
      </c>
    </row>
    <row r="43" spans="2:13" ht="27.75" customHeight="1" x14ac:dyDescent="0.2">
      <c r="B43" s="1187"/>
      <c r="C43" s="1188"/>
      <c r="D43" s="106"/>
      <c r="E43" s="1193" t="s">
        <v>33</v>
      </c>
      <c r="F43" s="1193"/>
      <c r="G43" s="1193"/>
      <c r="H43" s="1194"/>
      <c r="I43" s="358">
        <v>2479</v>
      </c>
      <c r="J43" s="359">
        <v>2355</v>
      </c>
      <c r="K43" s="359">
        <v>2201</v>
      </c>
      <c r="L43" s="359">
        <v>2025</v>
      </c>
      <c r="M43" s="360">
        <v>1752</v>
      </c>
    </row>
    <row r="44" spans="2:13" ht="27.75" customHeight="1" x14ac:dyDescent="0.2">
      <c r="B44" s="1187"/>
      <c r="C44" s="1188"/>
      <c r="D44" s="106"/>
      <c r="E44" s="1193" t="s">
        <v>34</v>
      </c>
      <c r="F44" s="1193"/>
      <c r="G44" s="1193"/>
      <c r="H44" s="1194"/>
      <c r="I44" s="358">
        <v>11</v>
      </c>
      <c r="J44" s="359">
        <v>179</v>
      </c>
      <c r="K44" s="359">
        <v>350</v>
      </c>
      <c r="L44" s="359">
        <v>346</v>
      </c>
      <c r="M44" s="360">
        <v>344</v>
      </c>
    </row>
    <row r="45" spans="2:13" ht="27.75" customHeight="1" x14ac:dyDescent="0.2">
      <c r="B45" s="1187"/>
      <c r="C45" s="1188"/>
      <c r="D45" s="106"/>
      <c r="E45" s="1193" t="s">
        <v>35</v>
      </c>
      <c r="F45" s="1193"/>
      <c r="G45" s="1193"/>
      <c r="H45" s="1194"/>
      <c r="I45" s="358">
        <v>2933</v>
      </c>
      <c r="J45" s="359">
        <v>2339</v>
      </c>
      <c r="K45" s="359">
        <v>2252</v>
      </c>
      <c r="L45" s="359">
        <v>2343</v>
      </c>
      <c r="M45" s="360">
        <v>2402</v>
      </c>
    </row>
    <row r="46" spans="2:13" ht="27.75" customHeight="1" x14ac:dyDescent="0.2">
      <c r="B46" s="1187"/>
      <c r="C46" s="1188"/>
      <c r="D46" s="107"/>
      <c r="E46" s="1193" t="s">
        <v>36</v>
      </c>
      <c r="F46" s="1193"/>
      <c r="G46" s="1193"/>
      <c r="H46" s="1194"/>
      <c r="I46" s="358" t="s">
        <v>486</v>
      </c>
      <c r="J46" s="359" t="s">
        <v>486</v>
      </c>
      <c r="K46" s="359" t="s">
        <v>486</v>
      </c>
      <c r="L46" s="359" t="s">
        <v>486</v>
      </c>
      <c r="M46" s="360" t="s">
        <v>486</v>
      </c>
    </row>
    <row r="47" spans="2:13" ht="27.75" customHeight="1" x14ac:dyDescent="0.2">
      <c r="B47" s="1187"/>
      <c r="C47" s="1188"/>
      <c r="D47" s="108"/>
      <c r="E47" s="1195" t="s">
        <v>37</v>
      </c>
      <c r="F47" s="1196"/>
      <c r="G47" s="1196"/>
      <c r="H47" s="1197"/>
      <c r="I47" s="358" t="s">
        <v>486</v>
      </c>
      <c r="J47" s="359" t="s">
        <v>486</v>
      </c>
      <c r="K47" s="359" t="s">
        <v>486</v>
      </c>
      <c r="L47" s="359" t="s">
        <v>486</v>
      </c>
      <c r="M47" s="360" t="s">
        <v>486</v>
      </c>
    </row>
    <row r="48" spans="2:13" ht="27.75" customHeight="1" x14ac:dyDescent="0.2">
      <c r="B48" s="1187"/>
      <c r="C48" s="1188"/>
      <c r="D48" s="106"/>
      <c r="E48" s="1193" t="s">
        <v>38</v>
      </c>
      <c r="F48" s="1193"/>
      <c r="G48" s="1193"/>
      <c r="H48" s="1194"/>
      <c r="I48" s="358" t="s">
        <v>486</v>
      </c>
      <c r="J48" s="359" t="s">
        <v>486</v>
      </c>
      <c r="K48" s="359" t="s">
        <v>486</v>
      </c>
      <c r="L48" s="359" t="s">
        <v>486</v>
      </c>
      <c r="M48" s="360" t="s">
        <v>486</v>
      </c>
    </row>
    <row r="49" spans="2:13" ht="27.75" customHeight="1" x14ac:dyDescent="0.2">
      <c r="B49" s="1189"/>
      <c r="C49" s="1190"/>
      <c r="D49" s="106"/>
      <c r="E49" s="1193" t="s">
        <v>39</v>
      </c>
      <c r="F49" s="1193"/>
      <c r="G49" s="1193"/>
      <c r="H49" s="1194"/>
      <c r="I49" s="358" t="s">
        <v>486</v>
      </c>
      <c r="J49" s="359" t="s">
        <v>486</v>
      </c>
      <c r="K49" s="359" t="s">
        <v>486</v>
      </c>
      <c r="L49" s="359" t="s">
        <v>486</v>
      </c>
      <c r="M49" s="360" t="s">
        <v>486</v>
      </c>
    </row>
    <row r="50" spans="2:13" ht="27.75" customHeight="1" x14ac:dyDescent="0.2">
      <c r="B50" s="1198" t="s">
        <v>40</v>
      </c>
      <c r="C50" s="1199"/>
      <c r="D50" s="109"/>
      <c r="E50" s="1193" t="s">
        <v>41</v>
      </c>
      <c r="F50" s="1193"/>
      <c r="G50" s="1193"/>
      <c r="H50" s="1194"/>
      <c r="I50" s="358">
        <v>4887</v>
      </c>
      <c r="J50" s="359">
        <v>4698</v>
      </c>
      <c r="K50" s="359">
        <v>4883</v>
      </c>
      <c r="L50" s="359">
        <v>5397</v>
      </c>
      <c r="M50" s="360">
        <v>5717</v>
      </c>
    </row>
    <row r="51" spans="2:13" ht="27.75" customHeight="1" x14ac:dyDescent="0.2">
      <c r="B51" s="1187"/>
      <c r="C51" s="1188"/>
      <c r="D51" s="106"/>
      <c r="E51" s="1193" t="s">
        <v>42</v>
      </c>
      <c r="F51" s="1193"/>
      <c r="G51" s="1193"/>
      <c r="H51" s="1194"/>
      <c r="I51" s="358">
        <v>2283</v>
      </c>
      <c r="J51" s="359">
        <v>2313</v>
      </c>
      <c r="K51" s="359">
        <v>2283</v>
      </c>
      <c r="L51" s="359">
        <v>2202</v>
      </c>
      <c r="M51" s="360">
        <v>2002</v>
      </c>
    </row>
    <row r="52" spans="2:13" ht="27.75" customHeight="1" x14ac:dyDescent="0.2">
      <c r="B52" s="1189"/>
      <c r="C52" s="1190"/>
      <c r="D52" s="106"/>
      <c r="E52" s="1193" t="s">
        <v>43</v>
      </c>
      <c r="F52" s="1193"/>
      <c r="G52" s="1193"/>
      <c r="H52" s="1194"/>
      <c r="I52" s="358">
        <v>15914</v>
      </c>
      <c r="J52" s="359">
        <v>15884</v>
      </c>
      <c r="K52" s="359">
        <v>15517</v>
      </c>
      <c r="L52" s="359">
        <v>14758</v>
      </c>
      <c r="M52" s="360">
        <v>13961</v>
      </c>
    </row>
    <row r="53" spans="2:13" ht="27.75" customHeight="1" thickBot="1" x14ac:dyDescent="0.25">
      <c r="B53" s="1200" t="s">
        <v>19</v>
      </c>
      <c r="C53" s="1201"/>
      <c r="D53" s="110"/>
      <c r="E53" s="1202" t="s">
        <v>44</v>
      </c>
      <c r="F53" s="1202"/>
      <c r="G53" s="1202"/>
      <c r="H53" s="1203"/>
      <c r="I53" s="361">
        <v>-286</v>
      </c>
      <c r="J53" s="362">
        <v>-808</v>
      </c>
      <c r="K53" s="362">
        <v>-1368</v>
      </c>
      <c r="L53" s="362">
        <v>-2304</v>
      </c>
      <c r="M53" s="363">
        <v>-2957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THkuYfgTKv3SIvRp1GPsKbKe0TYEzaUs1hrbgJ8tETGHCutm9yZ2t0UfnAxEzO8q7NbX/uDu0Fyx+h8fnNq4A==" saltValue="98E+p1Hli08MVU4/qph4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2" t="s">
        <v>46</v>
      </c>
      <c r="D55" s="1212"/>
      <c r="E55" s="1213"/>
      <c r="F55" s="122">
        <v>3041</v>
      </c>
      <c r="G55" s="122">
        <v>3242</v>
      </c>
      <c r="H55" s="123">
        <v>3608</v>
      </c>
    </row>
    <row r="56" spans="2:8" ht="52.5" customHeight="1" x14ac:dyDescent="0.2">
      <c r="B56" s="124"/>
      <c r="C56" s="1214" t="s">
        <v>47</v>
      </c>
      <c r="D56" s="1214"/>
      <c r="E56" s="1215"/>
      <c r="F56" s="125">
        <v>148</v>
      </c>
      <c r="G56" s="125">
        <v>148</v>
      </c>
      <c r="H56" s="126">
        <v>215</v>
      </c>
    </row>
    <row r="57" spans="2:8" ht="53.25" customHeight="1" x14ac:dyDescent="0.2">
      <c r="B57" s="124"/>
      <c r="C57" s="1216" t="s">
        <v>48</v>
      </c>
      <c r="D57" s="1216"/>
      <c r="E57" s="1217"/>
      <c r="F57" s="127">
        <v>634</v>
      </c>
      <c r="G57" s="127">
        <v>845</v>
      </c>
      <c r="H57" s="128">
        <v>861</v>
      </c>
    </row>
    <row r="58" spans="2:8" ht="45.75" customHeight="1" x14ac:dyDescent="0.2">
      <c r="B58" s="129"/>
      <c r="C58" s="1204" t="s">
        <v>550</v>
      </c>
      <c r="D58" s="1205"/>
      <c r="E58" s="1206"/>
      <c r="F58" s="130">
        <v>192</v>
      </c>
      <c r="G58" s="130">
        <v>392</v>
      </c>
      <c r="H58" s="131">
        <v>392</v>
      </c>
    </row>
    <row r="59" spans="2:8" ht="45.75" customHeight="1" x14ac:dyDescent="0.2">
      <c r="B59" s="129"/>
      <c r="C59" s="1204" t="s">
        <v>551</v>
      </c>
      <c r="D59" s="1205"/>
      <c r="E59" s="1206"/>
      <c r="F59" s="130">
        <v>260</v>
      </c>
      <c r="G59" s="130">
        <v>262</v>
      </c>
      <c r="H59" s="131">
        <v>264</v>
      </c>
    </row>
    <row r="60" spans="2:8" ht="45.75" customHeight="1" x14ac:dyDescent="0.2">
      <c r="B60" s="129"/>
      <c r="C60" s="1204" t="s">
        <v>552</v>
      </c>
      <c r="D60" s="1205"/>
      <c r="E60" s="1206"/>
      <c r="F60" s="130">
        <v>105</v>
      </c>
      <c r="G60" s="130">
        <v>106</v>
      </c>
      <c r="H60" s="131">
        <v>107</v>
      </c>
    </row>
    <row r="61" spans="2:8" ht="45.75" customHeight="1" x14ac:dyDescent="0.2">
      <c r="B61" s="129"/>
      <c r="C61" s="1204" t="s">
        <v>553</v>
      </c>
      <c r="D61" s="1205"/>
      <c r="E61" s="1206"/>
      <c r="F61" s="130">
        <v>51</v>
      </c>
      <c r="G61" s="130">
        <v>52</v>
      </c>
      <c r="H61" s="131">
        <v>52</v>
      </c>
    </row>
    <row r="62" spans="2:8" ht="45.75" customHeight="1" thickBot="1" x14ac:dyDescent="0.25">
      <c r="B62" s="132"/>
      <c r="C62" s="1207" t="s">
        <v>554</v>
      </c>
      <c r="D62" s="1208"/>
      <c r="E62" s="1209"/>
      <c r="F62" s="133">
        <v>10</v>
      </c>
      <c r="G62" s="133">
        <v>10</v>
      </c>
      <c r="H62" s="134">
        <v>16</v>
      </c>
    </row>
    <row r="63" spans="2:8" ht="52.5" customHeight="1" thickBot="1" x14ac:dyDescent="0.25">
      <c r="B63" s="135"/>
      <c r="C63" s="1210" t="s">
        <v>49</v>
      </c>
      <c r="D63" s="1210"/>
      <c r="E63" s="1211"/>
      <c r="F63" s="136">
        <v>3822</v>
      </c>
      <c r="G63" s="136">
        <v>4234</v>
      </c>
      <c r="H63" s="137">
        <v>4684</v>
      </c>
    </row>
    <row r="64" spans="2:8" ht="13.2" x14ac:dyDescent="0.2"/>
  </sheetData>
  <sheetProtection algorithmName="SHA-512" hashValue="M4aq2jQfpKXSVfrVKXWFUw5eV+JbYzwaphf8WaWY2VftfTd84u8rG43gRYpTQMXADseDv/Gi/1+Yd4kXdQTd9w==" saltValue="2XEQKXJ127VtR/0bXAVy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26508</v>
      </c>
      <c r="E3" s="156"/>
      <c r="F3" s="157">
        <v>45588</v>
      </c>
      <c r="G3" s="158"/>
      <c r="H3" s="159"/>
    </row>
    <row r="4" spans="1:8" x14ac:dyDescent="0.2">
      <c r="A4" s="160"/>
      <c r="B4" s="161"/>
      <c r="C4" s="162"/>
      <c r="D4" s="163">
        <v>18836</v>
      </c>
      <c r="E4" s="164"/>
      <c r="F4" s="165">
        <v>24150</v>
      </c>
      <c r="G4" s="166"/>
      <c r="H4" s="167"/>
    </row>
    <row r="5" spans="1:8" x14ac:dyDescent="0.2">
      <c r="A5" s="148" t="s">
        <v>518</v>
      </c>
      <c r="B5" s="153"/>
      <c r="C5" s="154"/>
      <c r="D5" s="155">
        <v>23556</v>
      </c>
      <c r="E5" s="156"/>
      <c r="F5" s="157">
        <v>45483</v>
      </c>
      <c r="G5" s="158"/>
      <c r="H5" s="159"/>
    </row>
    <row r="6" spans="1:8" x14ac:dyDescent="0.2">
      <c r="A6" s="160"/>
      <c r="B6" s="161"/>
      <c r="C6" s="162"/>
      <c r="D6" s="163">
        <v>14383</v>
      </c>
      <c r="E6" s="164"/>
      <c r="F6" s="165">
        <v>24241</v>
      </c>
      <c r="G6" s="166"/>
      <c r="H6" s="167"/>
    </row>
    <row r="7" spans="1:8" x14ac:dyDescent="0.2">
      <c r="A7" s="148" t="s">
        <v>519</v>
      </c>
      <c r="B7" s="153"/>
      <c r="C7" s="154"/>
      <c r="D7" s="155">
        <v>13466</v>
      </c>
      <c r="E7" s="156"/>
      <c r="F7" s="157">
        <v>45945</v>
      </c>
      <c r="G7" s="158"/>
      <c r="H7" s="159"/>
    </row>
    <row r="8" spans="1:8" x14ac:dyDescent="0.2">
      <c r="A8" s="160"/>
      <c r="B8" s="161"/>
      <c r="C8" s="162"/>
      <c r="D8" s="163">
        <v>5940</v>
      </c>
      <c r="E8" s="164"/>
      <c r="F8" s="165">
        <v>25180</v>
      </c>
      <c r="G8" s="166"/>
      <c r="H8" s="167"/>
    </row>
    <row r="9" spans="1:8" x14ac:dyDescent="0.2">
      <c r="A9" s="148" t="s">
        <v>520</v>
      </c>
      <c r="B9" s="153"/>
      <c r="C9" s="154"/>
      <c r="D9" s="155">
        <v>18872</v>
      </c>
      <c r="E9" s="156"/>
      <c r="F9" s="157">
        <v>44475</v>
      </c>
      <c r="G9" s="158"/>
      <c r="H9" s="159"/>
    </row>
    <row r="10" spans="1:8" x14ac:dyDescent="0.2">
      <c r="A10" s="160"/>
      <c r="B10" s="161"/>
      <c r="C10" s="162"/>
      <c r="D10" s="163">
        <v>7843</v>
      </c>
      <c r="E10" s="164"/>
      <c r="F10" s="165">
        <v>24780</v>
      </c>
      <c r="G10" s="166"/>
      <c r="H10" s="167"/>
    </row>
    <row r="11" spans="1:8" x14ac:dyDescent="0.2">
      <c r="A11" s="148" t="s">
        <v>521</v>
      </c>
      <c r="B11" s="153"/>
      <c r="C11" s="154"/>
      <c r="D11" s="155">
        <v>20017</v>
      </c>
      <c r="E11" s="156"/>
      <c r="F11" s="157">
        <v>45982</v>
      </c>
      <c r="G11" s="158"/>
      <c r="H11" s="159"/>
    </row>
    <row r="12" spans="1:8" x14ac:dyDescent="0.2">
      <c r="A12" s="160"/>
      <c r="B12" s="161"/>
      <c r="C12" s="168"/>
      <c r="D12" s="163">
        <v>11492</v>
      </c>
      <c r="E12" s="164"/>
      <c r="F12" s="165">
        <v>25583</v>
      </c>
      <c r="G12" s="166"/>
      <c r="H12" s="167"/>
    </row>
    <row r="13" spans="1:8" x14ac:dyDescent="0.2">
      <c r="A13" s="148"/>
      <c r="B13" s="153"/>
      <c r="C13" s="169"/>
      <c r="D13" s="170">
        <v>20484</v>
      </c>
      <c r="E13" s="171"/>
      <c r="F13" s="172">
        <v>45495</v>
      </c>
      <c r="G13" s="173"/>
      <c r="H13" s="159"/>
    </row>
    <row r="14" spans="1:8" x14ac:dyDescent="0.2">
      <c r="A14" s="160"/>
      <c r="B14" s="161"/>
      <c r="C14" s="162"/>
      <c r="D14" s="163">
        <v>11699</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0.43</v>
      </c>
      <c r="C19" s="174">
        <f>ROUND(VALUE(SUBSTITUTE(実質収支比率等に係る経年分析!G$48,"▲","-")),2)</f>
        <v>1.31</v>
      </c>
      <c r="D19" s="174">
        <f>ROUND(VALUE(SUBSTITUTE(実質収支比率等に係る経年分析!H$48,"▲","-")),2)</f>
        <v>6.26</v>
      </c>
      <c r="E19" s="174">
        <f>ROUND(VALUE(SUBSTITUTE(実質収支比率等に係る経年分析!I$48,"▲","-")),2)</f>
        <v>5.68</v>
      </c>
      <c r="F19" s="174">
        <f>ROUND(VALUE(SUBSTITUTE(実質収支比率等に係る経年分析!J$48,"▲","-")),2)</f>
        <v>3.47</v>
      </c>
    </row>
    <row r="20" spans="1:11" x14ac:dyDescent="0.2">
      <c r="A20" s="174" t="s">
        <v>53</v>
      </c>
      <c r="B20" s="174">
        <f>ROUND(VALUE(SUBSTITUTE(実質収支比率等に係る経年分析!F$47,"▲","-")),2)</f>
        <v>25.58</v>
      </c>
      <c r="C20" s="174">
        <f>ROUND(VALUE(SUBSTITUTE(実質収支比率等に係る経年分析!G$47,"▲","-")),2)</f>
        <v>24.77</v>
      </c>
      <c r="D20" s="174">
        <f>ROUND(VALUE(SUBSTITUTE(実質収支比率等に係る経年分析!H$47,"▲","-")),2)</f>
        <v>23.15</v>
      </c>
      <c r="E20" s="174">
        <f>ROUND(VALUE(SUBSTITUTE(実質収支比率等に係る経年分析!I$47,"▲","-")),2)</f>
        <v>25.2</v>
      </c>
      <c r="F20" s="174">
        <f>ROUND(VALUE(SUBSTITUTE(実質収支比率等に係る経年分析!J$47,"▲","-")),2)</f>
        <v>27.43</v>
      </c>
    </row>
    <row r="21" spans="1:11" x14ac:dyDescent="0.2">
      <c r="A21" s="174" t="s">
        <v>54</v>
      </c>
      <c r="B21" s="174">
        <f>IF(ISNUMBER(VALUE(SUBSTITUTE(実質収支比率等に係る経年分析!F$49,"▲","-"))),ROUND(VALUE(SUBSTITUTE(実質収支比率等に係る経年分析!F$49,"▲","-")),2),NA())</f>
        <v>-4.57</v>
      </c>
      <c r="C21" s="174">
        <f>IF(ISNUMBER(VALUE(SUBSTITUTE(実質収支比率等に係る経年分析!G$49,"▲","-"))),ROUND(VALUE(SUBSTITUTE(実質収支比率等に係る経年分析!G$49,"▲","-")),2),NA())</f>
        <v>0.91</v>
      </c>
      <c r="D21" s="174">
        <f>IF(ISNUMBER(VALUE(SUBSTITUTE(実質収支比率等に係る経年分析!H$49,"▲","-"))),ROUND(VALUE(SUBSTITUTE(実質収支比率等に係る経年分析!H$49,"▲","-")),2),NA())</f>
        <v>5.05</v>
      </c>
      <c r="E21" s="174">
        <f>IF(ISNUMBER(VALUE(SUBSTITUTE(実質収支比率等に係る経年分析!I$49,"▲","-"))),ROUND(VALUE(SUBSTITUTE(実質収支比率等に係る経年分析!I$49,"▲","-")),2),NA())</f>
        <v>0.84</v>
      </c>
      <c r="F21" s="174">
        <f>IF(ISNUMBER(VALUE(SUBSTITUTE(実質収支比率等に係る経年分析!J$49,"▲","-"))),ROUND(VALUE(SUBSTITUTE(実質収支比率等に係る経年分析!J$49,"▲","-")),2),NA())</f>
        <v>0.7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13.77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1.1599999999999999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1690</v>
      </c>
      <c r="E42" s="176"/>
      <c r="F42" s="176"/>
      <c r="G42" s="176">
        <f>'実質公債費比率（分子）の構造'!L$52</f>
        <v>1683</v>
      </c>
      <c r="H42" s="176"/>
      <c r="I42" s="176"/>
      <c r="J42" s="176">
        <f>'実質公債費比率（分子）の構造'!M$52</f>
        <v>1659</v>
      </c>
      <c r="K42" s="176"/>
      <c r="L42" s="176"/>
      <c r="M42" s="176">
        <f>'実質公債費比率（分子）の構造'!N$52</f>
        <v>1615</v>
      </c>
      <c r="N42" s="176"/>
      <c r="O42" s="176"/>
      <c r="P42" s="176">
        <f>'実質公債費比率（分子）の構造'!O$52</f>
        <v>1604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v>
      </c>
      <c r="C45" s="176"/>
      <c r="D45" s="176"/>
      <c r="E45" s="176">
        <f>'実質公債費比率（分子）の構造'!L$49</f>
        <v>1</v>
      </c>
      <c r="F45" s="176"/>
      <c r="G45" s="176"/>
      <c r="H45" s="176">
        <f>'実質公債費比率（分子）の構造'!M$49</f>
        <v>2</v>
      </c>
      <c r="I45" s="176"/>
      <c r="J45" s="176"/>
      <c r="K45" s="176">
        <f>'実質公債費比率（分子）の構造'!N$49</f>
        <v>16</v>
      </c>
      <c r="L45" s="176"/>
      <c r="M45" s="176"/>
      <c r="N45" s="176">
        <f>'実質公債費比率（分子）の構造'!O$49</f>
        <v>33</v>
      </c>
      <c r="O45" s="176"/>
      <c r="P45" s="176"/>
    </row>
    <row r="46" spans="1:16" x14ac:dyDescent="0.2">
      <c r="A46" s="176" t="s">
        <v>64</v>
      </c>
      <c r="B46" s="176">
        <f>'実質公債費比率（分子）の構造'!K$48</f>
        <v>235</v>
      </c>
      <c r="C46" s="176"/>
      <c r="D46" s="176"/>
      <c r="E46" s="176">
        <f>'実質公債費比率（分子）の構造'!L$48</f>
        <v>252</v>
      </c>
      <c r="F46" s="176"/>
      <c r="G46" s="176"/>
      <c r="H46" s="176">
        <f>'実質公債費比率（分子）の構造'!M$48</f>
        <v>232</v>
      </c>
      <c r="I46" s="176"/>
      <c r="J46" s="176"/>
      <c r="K46" s="176">
        <f>'実質公債費比率（分子）の構造'!N$48</f>
        <v>212</v>
      </c>
      <c r="L46" s="176"/>
      <c r="M46" s="176"/>
      <c r="N46" s="176">
        <f>'実質公債費比率（分子）の構造'!O$48</f>
        <v>198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1708</v>
      </c>
      <c r="C49" s="176"/>
      <c r="D49" s="176"/>
      <c r="E49" s="176">
        <f>'実質公債費比率（分子）の構造'!L$45</f>
        <v>1772</v>
      </c>
      <c r="F49" s="176"/>
      <c r="G49" s="176"/>
      <c r="H49" s="176">
        <f>'実質公債費比率（分子）の構造'!M$45</f>
        <v>1836</v>
      </c>
      <c r="I49" s="176"/>
      <c r="J49" s="176"/>
      <c r="K49" s="176">
        <f>'実質公債費比率（分子）の構造'!N$45</f>
        <v>1905</v>
      </c>
      <c r="L49" s="176"/>
      <c r="M49" s="176"/>
      <c r="N49" s="176">
        <f>'実質公債費比率（分子）の構造'!O$45</f>
        <v>1884</v>
      </c>
      <c r="O49" s="176"/>
      <c r="P49" s="176"/>
    </row>
    <row r="50" spans="1:16" x14ac:dyDescent="0.2">
      <c r="A50" s="176" t="s">
        <v>67</v>
      </c>
      <c r="B50" s="176" t="e">
        <f>NA()</f>
        <v>#N/A</v>
      </c>
      <c r="C50" s="176">
        <f>IF(ISNUMBER('実質公債費比率（分子）の構造'!K$53),'実質公債費比率（分子）の構造'!K$53,NA())</f>
        <v>254</v>
      </c>
      <c r="D50" s="176" t="e">
        <f>NA()</f>
        <v>#N/A</v>
      </c>
      <c r="E50" s="176" t="e">
        <f>NA()</f>
        <v>#N/A</v>
      </c>
      <c r="F50" s="176">
        <f>IF(ISNUMBER('実質公債費比率（分子）の構造'!L$53),'実質公債費比率（分子）の構造'!L$53,NA())</f>
        <v>342</v>
      </c>
      <c r="G50" s="176" t="e">
        <f>NA()</f>
        <v>#N/A</v>
      </c>
      <c r="H50" s="176" t="e">
        <f>NA()</f>
        <v>#N/A</v>
      </c>
      <c r="I50" s="176">
        <f>IF(ISNUMBER('実質公債費比率（分子）の構造'!M$53),'実質公債費比率（分子）の構造'!M$53,NA())</f>
        <v>411</v>
      </c>
      <c r="J50" s="176" t="e">
        <f>NA()</f>
        <v>#N/A</v>
      </c>
      <c r="K50" s="176" t="e">
        <f>NA()</f>
        <v>#N/A</v>
      </c>
      <c r="L50" s="176">
        <f>IF(ISNUMBER('実質公債費比率（分子）の構造'!N$53),'実質公債費比率（分子）の構造'!N$53,NA())</f>
        <v>518</v>
      </c>
      <c r="M50" s="176" t="e">
        <f>NA()</f>
        <v>#N/A</v>
      </c>
      <c r="N50" s="176" t="e">
        <f>NA()</f>
        <v>#N/A</v>
      </c>
      <c r="O50" s="176">
        <f>IF(ISNUMBER('実質公債費比率（分子）の構造'!O$53),'実質公債費比率（分子）の構造'!O$53,NA())</f>
        <v>511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15914</v>
      </c>
      <c r="E56" s="175"/>
      <c r="F56" s="175"/>
      <c r="G56" s="175">
        <f>'将来負担比率（分子）の構造'!J$52</f>
        <v>15884</v>
      </c>
      <c r="H56" s="175"/>
      <c r="I56" s="175"/>
      <c r="J56" s="175">
        <f>'将来負担比率（分子）の構造'!K$52</f>
        <v>15517</v>
      </c>
      <c r="K56" s="175"/>
      <c r="L56" s="175"/>
      <c r="M56" s="175">
        <f>'将来負担比率（分子）の構造'!L$52</f>
        <v>14758</v>
      </c>
      <c r="N56" s="175"/>
      <c r="O56" s="175"/>
      <c r="P56" s="175">
        <f>'将来負担比率（分子）の構造'!M$52</f>
        <v>13961</v>
      </c>
    </row>
    <row r="57" spans="1:16" x14ac:dyDescent="0.2">
      <c r="A57" s="175" t="s">
        <v>42</v>
      </c>
      <c r="B57" s="175"/>
      <c r="C57" s="175"/>
      <c r="D57" s="175">
        <f>'将来負担比率（分子）の構造'!I$51</f>
        <v>2283</v>
      </c>
      <c r="E57" s="175"/>
      <c r="F57" s="175"/>
      <c r="G57" s="175">
        <f>'将来負担比率（分子）の構造'!J$51</f>
        <v>2313</v>
      </c>
      <c r="H57" s="175"/>
      <c r="I57" s="175"/>
      <c r="J57" s="175">
        <f>'将来負担比率（分子）の構造'!K$51</f>
        <v>2283</v>
      </c>
      <c r="K57" s="175"/>
      <c r="L57" s="175"/>
      <c r="M57" s="175">
        <f>'将来負担比率（分子）の構造'!L$51</f>
        <v>2202</v>
      </c>
      <c r="N57" s="175"/>
      <c r="O57" s="175"/>
      <c r="P57" s="175">
        <f>'将来負担比率（分子）の構造'!M$51</f>
        <v>2002</v>
      </c>
    </row>
    <row r="58" spans="1:16" x14ac:dyDescent="0.2">
      <c r="A58" s="175" t="s">
        <v>41</v>
      </c>
      <c r="B58" s="175"/>
      <c r="C58" s="175"/>
      <c r="D58" s="175">
        <f>'将来負担比率（分子）の構造'!I$50</f>
        <v>4887</v>
      </c>
      <c r="E58" s="175"/>
      <c r="F58" s="175"/>
      <c r="G58" s="175">
        <f>'将来負担比率（分子）の構造'!J$50</f>
        <v>4698</v>
      </c>
      <c r="H58" s="175"/>
      <c r="I58" s="175"/>
      <c r="J58" s="175">
        <f>'将来負担比率（分子）の構造'!K$50</f>
        <v>4883</v>
      </c>
      <c r="K58" s="175"/>
      <c r="L58" s="175"/>
      <c r="M58" s="175">
        <f>'将来負担比率（分子）の構造'!L$50</f>
        <v>5397</v>
      </c>
      <c r="N58" s="175"/>
      <c r="O58" s="175"/>
      <c r="P58" s="175">
        <f>'将来負担比率（分子）の構造'!M$50</f>
        <v>5717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2933</v>
      </c>
      <c r="C62" s="175"/>
      <c r="D62" s="175"/>
      <c r="E62" s="175">
        <f>'将来負担比率（分子）の構造'!J$45</f>
        <v>2339</v>
      </c>
      <c r="F62" s="175"/>
      <c r="G62" s="175"/>
      <c r="H62" s="175">
        <f>'将来負担比率（分子）の構造'!K$45</f>
        <v>2252</v>
      </c>
      <c r="I62" s="175"/>
      <c r="J62" s="175"/>
      <c r="K62" s="175">
        <f>'将来負担比率（分子）の構造'!L$45</f>
        <v>2343</v>
      </c>
      <c r="L62" s="175"/>
      <c r="M62" s="175"/>
      <c r="N62" s="175">
        <f>'将来負担比率（分子）の構造'!M$45</f>
        <v>2402</v>
      </c>
      <c r="O62" s="175"/>
      <c r="P62" s="175"/>
    </row>
    <row r="63" spans="1:16" x14ac:dyDescent="0.2">
      <c r="A63" s="175" t="s">
        <v>34</v>
      </c>
      <c r="B63" s="175">
        <f>'将来負担比率（分子）の構造'!I$44</f>
        <v>11</v>
      </c>
      <c r="C63" s="175"/>
      <c r="D63" s="175"/>
      <c r="E63" s="175">
        <f>'将来負担比率（分子）の構造'!J$44</f>
        <v>179</v>
      </c>
      <c r="F63" s="175"/>
      <c r="G63" s="175"/>
      <c r="H63" s="175">
        <f>'将来負担比率（分子）の構造'!K$44</f>
        <v>350</v>
      </c>
      <c r="I63" s="175"/>
      <c r="J63" s="175"/>
      <c r="K63" s="175">
        <f>'将来負担比率（分子）の構造'!L$44</f>
        <v>346</v>
      </c>
      <c r="L63" s="175"/>
      <c r="M63" s="175"/>
      <c r="N63" s="175">
        <f>'将来負担比率（分子）の構造'!M$44</f>
        <v>344</v>
      </c>
      <c r="O63" s="175"/>
      <c r="P63" s="175"/>
    </row>
    <row r="64" spans="1:16" x14ac:dyDescent="0.2">
      <c r="A64" s="175" t="s">
        <v>33</v>
      </c>
      <c r="B64" s="175">
        <f>'将来負担比率（分子）の構造'!I$43</f>
        <v>2479</v>
      </c>
      <c r="C64" s="175"/>
      <c r="D64" s="175"/>
      <c r="E64" s="175">
        <f>'将来負担比率（分子）の構造'!J$43</f>
        <v>2355</v>
      </c>
      <c r="F64" s="175"/>
      <c r="G64" s="175"/>
      <c r="H64" s="175">
        <f>'将来負担比率（分子）の構造'!K$43</f>
        <v>2201</v>
      </c>
      <c r="I64" s="175"/>
      <c r="J64" s="175"/>
      <c r="K64" s="175">
        <f>'将来負担比率（分子）の構造'!L$43</f>
        <v>2025</v>
      </c>
      <c r="L64" s="175"/>
      <c r="M64" s="175"/>
      <c r="N64" s="175">
        <f>'将来負担比率（分子）の構造'!M$43</f>
        <v>1752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17375</v>
      </c>
      <c r="C66" s="175"/>
      <c r="D66" s="175"/>
      <c r="E66" s="175">
        <f>'将来負担比率（分子）の構造'!J$41</f>
        <v>17215</v>
      </c>
      <c r="F66" s="175"/>
      <c r="G66" s="175"/>
      <c r="H66" s="175">
        <f>'将来負担比率（分子）の構造'!K$41</f>
        <v>16511</v>
      </c>
      <c r="I66" s="175"/>
      <c r="J66" s="175"/>
      <c r="K66" s="175">
        <f>'将来負担比率（分子）の構造'!L$41</f>
        <v>15339</v>
      </c>
      <c r="L66" s="175"/>
      <c r="M66" s="175"/>
      <c r="N66" s="175">
        <f>'将来負担比率（分子）の構造'!M$41</f>
        <v>14226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3041</v>
      </c>
      <c r="C72" s="179">
        <f>基金残高に係る経年分析!G55</f>
        <v>3242</v>
      </c>
      <c r="D72" s="179">
        <f>基金残高に係る経年分析!H55</f>
        <v>3608</v>
      </c>
    </row>
    <row r="73" spans="1:16" x14ac:dyDescent="0.2">
      <c r="A73" s="178" t="s">
        <v>74</v>
      </c>
      <c r="B73" s="179">
        <f>基金残高に係る経年分析!F56</f>
        <v>148</v>
      </c>
      <c r="C73" s="179">
        <f>基金残高に係る経年分析!G56</f>
        <v>148</v>
      </c>
      <c r="D73" s="179">
        <f>基金残高に係る経年分析!H56</f>
        <v>215</v>
      </c>
    </row>
    <row r="74" spans="1:16" x14ac:dyDescent="0.2">
      <c r="A74" s="178" t="s">
        <v>75</v>
      </c>
      <c r="B74" s="179">
        <f>基金残高に係る経年分析!F57</f>
        <v>634</v>
      </c>
      <c r="C74" s="179">
        <f>基金残高に係る経年分析!G57</f>
        <v>845</v>
      </c>
      <c r="D74" s="179">
        <f>基金残高に係る経年分析!H57</f>
        <v>861</v>
      </c>
    </row>
  </sheetData>
  <sheetProtection algorithmName="SHA-512" hashValue="6mbtB2H1gBHXd5Rs2dVhEPm85m9nPqXUdvDXW0gq2Fxk5b8N7YuHuB6/GPZd/0k2mwbuiV2IOX2CRN1yMVXaOA==" saltValue="sJwXP35IIiOTUpMKR/DT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2025-03-11T07:21:18Z</cp:lastPrinted>
  <dcterms:created xsi:type="dcterms:W3CDTF">2025-02-19T03:31:44Z</dcterms:created>
  <dcterms:modified xsi:type="dcterms:W3CDTF">2025-03-18T01:47:36Z</dcterms:modified>
  <cp:category/>
</cp:coreProperties>
</file>